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225" windowWidth="10335" windowHeight="1075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G60" i="1" l="1"/>
  <c r="K60" i="1" l="1"/>
  <c r="K15" i="1"/>
  <c r="W64" i="1"/>
  <c r="F60" i="1"/>
  <c r="F64" i="1"/>
  <c r="I64" i="1" l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16" i="1"/>
  <c r="AC8" i="1"/>
  <c r="AC16" i="1"/>
  <c r="AC62" i="1"/>
  <c r="AC63" i="1"/>
  <c r="AC61" i="1"/>
  <c r="AC17" i="1"/>
  <c r="AC18" i="1"/>
  <c r="AC19" i="1"/>
  <c r="AC60" i="1" s="1"/>
  <c r="AC20" i="1"/>
  <c r="AC21" i="1"/>
  <c r="AC22" i="1"/>
  <c r="AC23" i="1"/>
  <c r="AC24" i="1"/>
  <c r="AC25" i="1"/>
  <c r="AC26" i="1"/>
  <c r="AC27" i="1"/>
  <c r="AC28" i="1"/>
  <c r="AC29" i="1"/>
  <c r="AC30" i="1"/>
  <c r="AC31" i="1"/>
  <c r="AC32" i="1"/>
  <c r="AC33" i="1"/>
  <c r="AC34" i="1"/>
  <c r="AC35" i="1"/>
  <c r="AC36" i="1"/>
  <c r="AC37" i="1"/>
  <c r="AC38" i="1"/>
  <c r="AC39" i="1"/>
  <c r="AC40" i="1"/>
  <c r="AC41" i="1"/>
  <c r="AC42" i="1"/>
  <c r="AC43" i="1"/>
  <c r="AC44" i="1"/>
  <c r="AC45" i="1"/>
  <c r="AC46" i="1"/>
  <c r="AC47" i="1"/>
  <c r="AC48" i="1"/>
  <c r="AC49" i="1"/>
  <c r="AC50" i="1"/>
  <c r="AC51" i="1"/>
  <c r="AC52" i="1"/>
  <c r="AC53" i="1"/>
  <c r="AC54" i="1"/>
  <c r="AC55" i="1"/>
  <c r="AC56" i="1"/>
  <c r="AC57" i="1"/>
  <c r="AC58" i="1"/>
  <c r="AC59" i="1"/>
  <c r="AC9" i="1"/>
  <c r="AC10" i="1"/>
  <c r="AC11" i="1"/>
  <c r="AC12" i="1"/>
  <c r="AC13" i="1"/>
  <c r="AC14" i="1"/>
  <c r="X64" i="1"/>
  <c r="X67" i="1" s="1"/>
  <c r="W67" i="1"/>
  <c r="V64" i="1"/>
  <c r="P67" i="1"/>
  <c r="N67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M52" i="1"/>
  <c r="M53" i="1"/>
  <c r="M54" i="1"/>
  <c r="M55" i="1"/>
  <c r="M56" i="1"/>
  <c r="M57" i="1"/>
  <c r="M58" i="1"/>
  <c r="M59" i="1"/>
  <c r="M60" i="1"/>
  <c r="M61" i="1"/>
  <c r="M62" i="1"/>
  <c r="M63" i="1"/>
  <c r="M64" i="1"/>
  <c r="M8" i="1"/>
  <c r="K64" i="1"/>
  <c r="K67" i="1" s="1"/>
  <c r="J64" i="1"/>
  <c r="J67" i="1" s="1"/>
  <c r="H67" i="1"/>
  <c r="G67" i="1"/>
  <c r="F67" i="1"/>
  <c r="I60" i="1" l="1"/>
  <c r="I67" i="1" s="1"/>
  <c r="AC64" i="1"/>
  <c r="Z64" i="1"/>
</calcChain>
</file>

<file path=xl/sharedStrings.xml><?xml version="1.0" encoding="utf-8"?>
<sst xmlns="http://schemas.openxmlformats.org/spreadsheetml/2006/main" count="307" uniqueCount="145">
  <si>
    <t xml:space="preserve">Denumirea instituţiei </t>
  </si>
  <si>
    <t>Localitatea</t>
  </si>
  <si>
    <t>Tip instituţie</t>
  </si>
  <si>
    <t>Limba de predare</t>
  </si>
  <si>
    <t>Nr. efectiv  de elevi        cl  I-IV</t>
  </si>
  <si>
    <t>Nr. efectiv  de elevi        cl  V-IX</t>
  </si>
  <si>
    <t>Nr. efectiv  de elevi cl X-XII</t>
  </si>
  <si>
    <r>
      <t xml:space="preserve">Total nr.efectiv de elevi  la </t>
    </r>
    <r>
      <rPr>
        <b/>
        <sz val="10"/>
        <color indexed="10"/>
        <rFont val="Times New Roman"/>
        <family val="1"/>
      </rPr>
      <t>01.10.2013</t>
    </r>
  </si>
  <si>
    <r>
      <t xml:space="preserve">Numar de elevi ponderați, </t>
    </r>
    <r>
      <rPr>
        <b/>
        <sz val="10"/>
        <color indexed="10"/>
        <rFont val="Times New Roman"/>
        <family val="1"/>
        <charset val="204"/>
      </rPr>
      <t>0</t>
    </r>
    <r>
      <rPr>
        <b/>
        <sz val="10"/>
        <color indexed="10"/>
        <rFont val="Times New Roman"/>
        <family val="1"/>
      </rPr>
      <t>1.10.2013</t>
    </r>
  </si>
  <si>
    <t>Bugetul calculat în bază de formulă (mii lei)</t>
  </si>
  <si>
    <t xml:space="preserve">                                                         Componenta raională, </t>
  </si>
  <si>
    <t>Repartiza   rea mijl.financiare din fondul pentru ed.incluzivă (mii lei)</t>
  </si>
  <si>
    <t>Bugetul calculat pe bază de formulă, plus componenta raională și alocatiile pentru ed.incluzivă        (mii lei)</t>
  </si>
  <si>
    <t xml:space="preserve">Finanţarea în afara formulei </t>
  </si>
  <si>
    <t>Bugetul total al şcolii           (mii lei)</t>
  </si>
  <si>
    <t>Deficitul bugetar estimat (mii lei)</t>
  </si>
  <si>
    <t xml:space="preserve">din care repartizat la data de </t>
  </si>
  <si>
    <t>Total (mii lei)</t>
  </si>
  <si>
    <t>Transportarea elevilor</t>
  </si>
  <si>
    <t>Cazarea în cămin</t>
  </si>
  <si>
    <t>Acoperirea deficitului bugetar</t>
  </si>
  <si>
    <t>Reparații</t>
  </si>
  <si>
    <t>Procurări</t>
  </si>
  <si>
    <t>Altele</t>
  </si>
  <si>
    <t>Mijloace nedistribuite</t>
  </si>
  <si>
    <t>Alimentaţia  elevilor    cl.I-IV</t>
  </si>
  <si>
    <t xml:space="preserve">Pentru zona de securitate </t>
  </si>
  <si>
    <t>p/u studierea limbilor minorităţilor</t>
  </si>
  <si>
    <t>grupe pregătitoare</t>
  </si>
  <si>
    <t>Alte venituri</t>
  </si>
  <si>
    <t>22=11+13+21</t>
  </si>
  <si>
    <t>29=22+23</t>
  </si>
  <si>
    <t>L.T. " A. Ruso"</t>
  </si>
  <si>
    <t>Orhei</t>
  </si>
  <si>
    <t>Liceu</t>
  </si>
  <si>
    <t>rom</t>
  </si>
  <si>
    <t>rusă</t>
  </si>
  <si>
    <t>Total licee</t>
  </si>
  <si>
    <t>gimnaziu</t>
  </si>
  <si>
    <t>Trebujeni</t>
  </si>
  <si>
    <t>Vîşcăuţi</t>
  </si>
  <si>
    <t>Zagoreni</t>
  </si>
  <si>
    <t>Dîşcova</t>
  </si>
  <si>
    <t>Clişova</t>
  </si>
  <si>
    <t>Podgoreni</t>
  </si>
  <si>
    <t>Mîrzeşti</t>
  </si>
  <si>
    <t>Bolohan</t>
  </si>
  <si>
    <t>Bulăieşti</t>
  </si>
  <si>
    <t>Brăneşti</t>
  </si>
  <si>
    <t>Breanova</t>
  </si>
  <si>
    <t xml:space="preserve"> Cişmea</t>
  </si>
  <si>
    <t xml:space="preserve">  Furceni</t>
  </si>
  <si>
    <t xml:space="preserve">  Ivancea</t>
  </si>
  <si>
    <t xml:space="preserve"> Jora de Sus</t>
  </si>
  <si>
    <t xml:space="preserve"> Malăeşti</t>
  </si>
  <si>
    <t xml:space="preserve"> Pelivan</t>
  </si>
  <si>
    <t xml:space="preserve"> Samananca</t>
  </si>
  <si>
    <t xml:space="preserve"> Step-Soci</t>
  </si>
  <si>
    <t xml:space="preserve"> Tabăra</t>
  </si>
  <si>
    <t>Vatici</t>
  </si>
  <si>
    <t>Zorile</t>
  </si>
  <si>
    <t>Total gimnazii</t>
  </si>
  <si>
    <t>Tabel.   Informație privind calcularea  bugetului instituțiilor de învățămînt pentru a.2014                                             Raionul  Orhei</t>
  </si>
  <si>
    <t>LT " A. Donici"</t>
  </si>
  <si>
    <t>LT " V.Lupu"</t>
  </si>
  <si>
    <t>LT Bieşti</t>
  </si>
  <si>
    <t>LT "On.Ghibu"</t>
  </si>
  <si>
    <t>LT " M.Lomonosov"</t>
  </si>
  <si>
    <t>LT "I.L.Caragiale "</t>
  </si>
  <si>
    <t>Gim." D. Cantemir"</t>
  </si>
  <si>
    <t>Gim." T. Ceobanu"</t>
  </si>
  <si>
    <t>Gim. Mitoc</t>
  </si>
  <si>
    <t>Gim.  Voroteţ</t>
  </si>
  <si>
    <t>Gim.  Jora de Jos</t>
  </si>
  <si>
    <t>Gim. Puţintei</t>
  </si>
  <si>
    <t>Gim. Pohrebeni</t>
  </si>
  <si>
    <t>Gim. Brăviceni</t>
  </si>
  <si>
    <t>Gim. Camencea</t>
  </si>
  <si>
    <t>Gim. Chiperceni</t>
  </si>
  <si>
    <t>Gim. Cucuruzeni</t>
  </si>
  <si>
    <t>Gim. Ghetlova</t>
  </si>
  <si>
    <t>Gim. Lucaşeuca</t>
  </si>
  <si>
    <t>Gim.Morozeni</t>
  </si>
  <si>
    <t>Gim.Neculăeuca</t>
  </si>
  <si>
    <t>Gim.Piatra</t>
  </si>
  <si>
    <t>Gim.Selişte</t>
  </si>
  <si>
    <t>Gim." I. Creangă"</t>
  </si>
  <si>
    <t>Gim.Trebujeni</t>
  </si>
  <si>
    <t>Gim.Vîşcăuţi</t>
  </si>
  <si>
    <t>Gim.Zagoreni</t>
  </si>
  <si>
    <t>Gim.Dîşcova</t>
  </si>
  <si>
    <t>Gim.Clişova</t>
  </si>
  <si>
    <t>Gim.Isacova</t>
  </si>
  <si>
    <t>Gim.Podgoreni</t>
  </si>
  <si>
    <t>Gim." I. Jechiu "</t>
  </si>
  <si>
    <t>Gim." M.Eminescu"</t>
  </si>
  <si>
    <t>Gim."Ion şi Doina Aldea Teodotovici"</t>
  </si>
  <si>
    <t>Gim." G. Vieru"</t>
  </si>
  <si>
    <t>Gim.Bolohan</t>
  </si>
  <si>
    <t>Gim.Bulăieşti</t>
  </si>
  <si>
    <t>Gim." M. Moraru"</t>
  </si>
  <si>
    <t>Gim.Breanova</t>
  </si>
  <si>
    <t>Gim. Cişmea</t>
  </si>
  <si>
    <t xml:space="preserve"> Gim. Furceni</t>
  </si>
  <si>
    <t xml:space="preserve"> Gim.Jora de Sus</t>
  </si>
  <si>
    <t>Gim. Malăeşti</t>
  </si>
  <si>
    <t xml:space="preserve"> Gim.Ivancea</t>
  </si>
  <si>
    <t>Gim. Pelivan</t>
  </si>
  <si>
    <t>Gim. Samananca</t>
  </si>
  <si>
    <t>Gim. Step-Soci</t>
  </si>
  <si>
    <t>Gim. Tabăra</t>
  </si>
  <si>
    <t>Gim.Vatici</t>
  </si>
  <si>
    <t>Gim.Zorile</t>
  </si>
  <si>
    <t>or.Orhei</t>
  </si>
  <si>
    <t>s.Peresecina</t>
  </si>
  <si>
    <t>s.Susleni</t>
  </si>
  <si>
    <t>s.Bieşti</t>
  </si>
  <si>
    <t>s.Ciocîlteni</t>
  </si>
  <si>
    <t>s.Berezlogi</t>
  </si>
  <si>
    <t>s.Mitoc</t>
  </si>
  <si>
    <t>s.Voroteţ</t>
  </si>
  <si>
    <t>s.Jora de Jos</t>
  </si>
  <si>
    <t>s.Puţintei</t>
  </si>
  <si>
    <t>s.Pohrebeni</t>
  </si>
  <si>
    <t>s.Brăviceni</t>
  </si>
  <si>
    <t>s.Camencea</t>
  </si>
  <si>
    <t>s.Chiperceni</t>
  </si>
  <si>
    <t>s.Cucuruzeni</t>
  </si>
  <si>
    <t>s.Ghetlova</t>
  </si>
  <si>
    <t>s.Lucaşeuca</t>
  </si>
  <si>
    <t>s.Morozeni</t>
  </si>
  <si>
    <t>s.Neculăeuca</t>
  </si>
  <si>
    <t>s.Piatra</t>
  </si>
  <si>
    <t>s.Selişte</t>
  </si>
  <si>
    <t>s.Teleşeu</t>
  </si>
  <si>
    <t>rom.</t>
  </si>
  <si>
    <t>Total</t>
  </si>
  <si>
    <t>Total șc.prim.grad</t>
  </si>
  <si>
    <t>Şc. Prim.gr. Sirota</t>
  </si>
  <si>
    <t>Şc. Prim.gr. Donici</t>
  </si>
  <si>
    <t>Şc. Prim. Pohorniceni</t>
  </si>
  <si>
    <t>Fondul educatie incluzive</t>
  </si>
  <si>
    <t>X</t>
  </si>
  <si>
    <t xml:space="preserve">Direcția de Învățămînt </t>
  </si>
  <si>
    <t>Isacova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</si>
</sst>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Times New Roman"/>
      <family val="1"/>
    </font>
    <font>
      <sz val="11"/>
      <name val="Arial"/>
      <family val="2"/>
      <charset val="204"/>
    </font>
    <font>
      <b/>
      <sz val="11"/>
      <name val="Arial"/>
      <family val="2"/>
      <charset val="204"/>
    </font>
    <font>
      <sz val="10"/>
      <name val="Times New Roman"/>
      <family val="1"/>
    </font>
    <font>
      <b/>
      <sz val="10"/>
      <color indexed="10"/>
      <name val="Times New Roman"/>
      <family val="1"/>
    </font>
    <font>
      <b/>
      <sz val="10"/>
      <name val="Arial"/>
      <family val="2"/>
    </font>
    <font>
      <sz val="10"/>
      <name val="Arial"/>
      <family val="2"/>
    </font>
    <font>
      <b/>
      <sz val="8"/>
      <name val="Arial"/>
      <family val="2"/>
      <charset val="204"/>
    </font>
    <font>
      <b/>
      <sz val="8"/>
      <name val="Times New Roman"/>
      <family val="1"/>
    </font>
    <font>
      <b/>
      <sz val="10"/>
      <color indexed="10"/>
      <name val="Times New Roman"/>
      <family val="1"/>
      <charset val="204"/>
    </font>
    <font>
      <b/>
      <sz val="12"/>
      <name val="Arial"/>
      <family val="2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name val="Calibri"/>
      <family val="2"/>
    </font>
    <font>
      <sz val="1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3" fillId="0" borderId="0"/>
    <xf numFmtId="0" fontId="3" fillId="0" borderId="0"/>
  </cellStyleXfs>
  <cellXfs count="255">
    <xf numFmtId="0" fontId="0" fillId="0" borderId="0" xfId="0"/>
    <xf numFmtId="0" fontId="2" fillId="0" borderId="0" xfId="1"/>
    <xf numFmtId="3" fontId="8" fillId="0" borderId="1" xfId="2" applyNumberFormat="1" applyFont="1" applyFill="1" applyBorder="1"/>
    <xf numFmtId="3" fontId="3" fillId="0" borderId="3" xfId="2" applyNumberFormat="1" applyFont="1" applyFill="1" applyBorder="1"/>
    <xf numFmtId="3" fontId="8" fillId="0" borderId="4" xfId="2" applyNumberFormat="1" applyFont="1" applyFill="1" applyBorder="1"/>
    <xf numFmtId="3" fontId="3" fillId="0" borderId="2" xfId="2" applyNumberFormat="1" applyFont="1" applyFill="1" applyBorder="1"/>
    <xf numFmtId="3" fontId="3" fillId="2" borderId="2" xfId="2" applyNumberFormat="1" applyFont="1" applyFill="1" applyBorder="1"/>
    <xf numFmtId="3" fontId="3" fillId="0" borderId="2" xfId="2" applyNumberFormat="1" applyFont="1" applyBorder="1"/>
    <xf numFmtId="3" fontId="3" fillId="0" borderId="7" xfId="2" applyNumberFormat="1" applyFont="1" applyFill="1" applyBorder="1"/>
    <xf numFmtId="3" fontId="3" fillId="0" borderId="8" xfId="2" applyNumberFormat="1" applyFont="1" applyFill="1" applyBorder="1"/>
    <xf numFmtId="3" fontId="3" fillId="0" borderId="6" xfId="2" applyNumberFormat="1" applyFont="1" applyFill="1" applyBorder="1"/>
    <xf numFmtId="3" fontId="3" fillId="0" borderId="10" xfId="2" applyNumberFormat="1" applyFont="1" applyFill="1" applyBorder="1"/>
    <xf numFmtId="3" fontId="3" fillId="2" borderId="10" xfId="2" applyNumberFormat="1" applyFont="1" applyFill="1" applyBorder="1"/>
    <xf numFmtId="3" fontId="3" fillId="0" borderId="10" xfId="2" applyNumberFormat="1" applyFont="1" applyBorder="1"/>
    <xf numFmtId="0" fontId="16" fillId="0" borderId="3" xfId="3" applyFont="1" applyBorder="1"/>
    <xf numFmtId="0" fontId="16" fillId="0" borderId="2" xfId="3" applyFont="1" applyBorder="1"/>
    <xf numFmtId="3" fontId="3" fillId="3" borderId="8" xfId="2" applyNumberFormat="1" applyFont="1" applyFill="1" applyBorder="1"/>
    <xf numFmtId="0" fontId="11" fillId="0" borderId="0" xfId="1" applyFont="1"/>
    <xf numFmtId="3" fontId="4" fillId="0" borderId="12" xfId="2" applyNumberFormat="1" applyFont="1" applyFill="1" applyBorder="1"/>
    <xf numFmtId="0" fontId="2" fillId="0" borderId="0" xfId="1" applyAlignment="1">
      <alignment vertical="center"/>
    </xf>
    <xf numFmtId="0" fontId="10" fillId="0" borderId="15" xfId="1" applyFont="1" applyBorder="1" applyAlignment="1"/>
    <xf numFmtId="0" fontId="10" fillId="0" borderId="16" xfId="1" applyFont="1" applyBorder="1" applyAlignment="1"/>
    <xf numFmtId="0" fontId="10" fillId="0" borderId="9" xfId="1" applyFont="1" applyBorder="1" applyAlignment="1">
      <alignment horizontal="left" indent="1"/>
    </xf>
    <xf numFmtId="0" fontId="7" fillId="0" borderId="13" xfId="1" applyFont="1" applyBorder="1" applyAlignment="1">
      <alignment horizontal="center" wrapText="1"/>
    </xf>
    <xf numFmtId="0" fontId="7" fillId="0" borderId="17" xfId="1" applyFont="1" applyBorder="1" applyAlignment="1">
      <alignment vertical="center" wrapText="1"/>
    </xf>
    <xf numFmtId="0" fontId="13" fillId="0" borderId="18" xfId="1" applyFont="1" applyBorder="1" applyAlignment="1">
      <alignment horizontal="center" wrapText="1"/>
    </xf>
    <xf numFmtId="0" fontId="12" fillId="0" borderId="18" xfId="1" applyFont="1" applyBorder="1" applyAlignment="1">
      <alignment horizontal="center"/>
    </xf>
    <xf numFmtId="0" fontId="12" fillId="0" borderId="19" xfId="1" applyFont="1" applyBorder="1" applyAlignment="1">
      <alignment horizontal="center"/>
    </xf>
    <xf numFmtId="0" fontId="13" fillId="0" borderId="20" xfId="1" applyFont="1" applyBorder="1" applyAlignment="1">
      <alignment horizontal="center" wrapText="1"/>
    </xf>
    <xf numFmtId="0" fontId="12" fillId="0" borderId="20" xfId="1" applyFont="1" applyBorder="1" applyAlignment="1">
      <alignment horizontal="center"/>
    </xf>
    <xf numFmtId="0" fontId="11" fillId="2" borderId="5" xfId="1" applyFont="1" applyFill="1" applyBorder="1" applyAlignment="1">
      <alignment horizontal="center" wrapText="1"/>
    </xf>
    <xf numFmtId="0" fontId="11" fillId="2" borderId="21" xfId="1" applyFont="1" applyFill="1" applyBorder="1" applyAlignment="1">
      <alignment horizontal="center" wrapText="1"/>
    </xf>
    <xf numFmtId="0" fontId="15" fillId="0" borderId="0" xfId="1" applyFont="1" applyAlignment="1">
      <alignment vertical="center"/>
    </xf>
    <xf numFmtId="0" fontId="13" fillId="0" borderId="22" xfId="1" applyFont="1" applyBorder="1" applyAlignment="1">
      <alignment horizontal="center" wrapText="1"/>
    </xf>
    <xf numFmtId="0" fontId="13" fillId="0" borderId="9" xfId="1" applyFont="1" applyBorder="1" applyAlignment="1">
      <alignment horizontal="center" wrapText="1"/>
    </xf>
    <xf numFmtId="0" fontId="13" fillId="0" borderId="25" xfId="1" applyFont="1" applyBorder="1" applyAlignment="1">
      <alignment horizontal="center" wrapText="1"/>
    </xf>
    <xf numFmtId="0" fontId="13" fillId="0" borderId="26" xfId="1" applyFont="1" applyBorder="1" applyAlignment="1">
      <alignment horizontal="center" wrapText="1"/>
    </xf>
    <xf numFmtId="0" fontId="13" fillId="0" borderId="24" xfId="1" applyFont="1" applyBorder="1" applyAlignment="1">
      <alignment horizontal="center" wrapText="1"/>
    </xf>
    <xf numFmtId="0" fontId="11" fillId="2" borderId="27" xfId="2" applyFont="1" applyFill="1" applyBorder="1" applyAlignment="1">
      <alignment horizontal="center" wrapText="1"/>
    </xf>
    <xf numFmtId="0" fontId="11" fillId="2" borderId="28" xfId="2" applyFont="1" applyFill="1" applyBorder="1" applyAlignment="1">
      <alignment horizontal="center" wrapText="1"/>
    </xf>
    <xf numFmtId="164" fontId="3" fillId="0" borderId="3" xfId="2" applyNumberFormat="1" applyFont="1" applyFill="1" applyBorder="1"/>
    <xf numFmtId="164" fontId="3" fillId="0" borderId="2" xfId="2" applyNumberFormat="1" applyFont="1" applyFill="1" applyBorder="1"/>
    <xf numFmtId="164" fontId="3" fillId="0" borderId="2" xfId="2" applyNumberFormat="1" applyFont="1" applyBorder="1"/>
    <xf numFmtId="164" fontId="3" fillId="2" borderId="3" xfId="2" applyNumberFormat="1" applyFont="1" applyFill="1" applyBorder="1"/>
    <xf numFmtId="164" fontId="3" fillId="2" borderId="2" xfId="2" applyNumberFormat="1" applyFont="1" applyFill="1" applyBorder="1"/>
    <xf numFmtId="164" fontId="2" fillId="0" borderId="7" xfId="2" applyNumberFormat="1" applyFont="1" applyFill="1" applyBorder="1"/>
    <xf numFmtId="164" fontId="4" fillId="0" borderId="12" xfId="2" applyNumberFormat="1" applyFont="1" applyFill="1" applyBorder="1"/>
    <xf numFmtId="164" fontId="3" fillId="0" borderId="5" xfId="2" applyNumberFormat="1" applyFont="1" applyBorder="1"/>
    <xf numFmtId="3" fontId="5" fillId="0" borderId="2" xfId="2" applyNumberFormat="1" applyFont="1" applyBorder="1" applyAlignment="1">
      <alignment wrapText="1"/>
    </xf>
    <xf numFmtId="3" fontId="8" fillId="0" borderId="30" xfId="2" applyNumberFormat="1" applyFont="1" applyFill="1" applyBorder="1"/>
    <xf numFmtId="0" fontId="16" fillId="0" borderId="5" xfId="3" applyFont="1" applyBorder="1"/>
    <xf numFmtId="3" fontId="3" fillId="0" borderId="11" xfId="2" applyNumberFormat="1" applyFont="1" applyFill="1" applyBorder="1"/>
    <xf numFmtId="164" fontId="3" fillId="0" borderId="14" xfId="2" applyNumberFormat="1" applyFont="1" applyFill="1" applyBorder="1"/>
    <xf numFmtId="3" fontId="3" fillId="0" borderId="14" xfId="2" applyNumberFormat="1" applyFont="1" applyFill="1" applyBorder="1"/>
    <xf numFmtId="3" fontId="3" fillId="0" borderId="43" xfId="2" applyNumberFormat="1" applyFont="1" applyFill="1" applyBorder="1"/>
    <xf numFmtId="164" fontId="3" fillId="0" borderId="5" xfId="2" applyNumberFormat="1" applyFont="1" applyFill="1" applyBorder="1"/>
    <xf numFmtId="164" fontId="4" fillId="0" borderId="45" xfId="2" applyNumberFormat="1" applyFont="1" applyFill="1" applyBorder="1"/>
    <xf numFmtId="164" fontId="2" fillId="0" borderId="44" xfId="2" applyNumberFormat="1" applyFont="1" applyFill="1" applyBorder="1"/>
    <xf numFmtId="3" fontId="3" fillId="0" borderId="5" xfId="2" applyNumberFormat="1" applyFont="1" applyFill="1" applyBorder="1"/>
    <xf numFmtId="3" fontId="3" fillId="0" borderId="46" xfId="2" applyNumberFormat="1" applyFont="1" applyFill="1" applyBorder="1"/>
    <xf numFmtId="3" fontId="8" fillId="0" borderId="47" xfId="2" applyNumberFormat="1" applyFont="1" applyFill="1" applyBorder="1"/>
    <xf numFmtId="0" fontId="1" fillId="0" borderId="18" xfId="3" applyFont="1" applyBorder="1"/>
    <xf numFmtId="0" fontId="16" fillId="0" borderId="18" xfId="3" applyFont="1" applyBorder="1"/>
    <xf numFmtId="0" fontId="2" fillId="0" borderId="18" xfId="1" applyBorder="1"/>
    <xf numFmtId="164" fontId="3" fillId="0" borderId="18" xfId="2" applyNumberFormat="1" applyFont="1" applyFill="1" applyBorder="1"/>
    <xf numFmtId="3" fontId="3" fillId="3" borderId="18" xfId="2" applyNumberFormat="1" applyFont="1" applyFill="1" applyBorder="1"/>
    <xf numFmtId="3" fontId="3" fillId="0" borderId="18" xfId="2" applyNumberFormat="1" applyFont="1" applyFill="1" applyBorder="1"/>
    <xf numFmtId="164" fontId="4" fillId="0" borderId="18" xfId="2" applyNumberFormat="1" applyFont="1" applyFill="1" applyBorder="1"/>
    <xf numFmtId="164" fontId="2" fillId="0" borderId="18" xfId="2" applyNumberFormat="1" applyFont="1" applyFill="1" applyBorder="1"/>
    <xf numFmtId="0" fontId="0" fillId="0" borderId="18" xfId="0" applyBorder="1"/>
    <xf numFmtId="3" fontId="3" fillId="0" borderId="5" xfId="2" applyNumberFormat="1" applyFont="1" applyBorder="1"/>
    <xf numFmtId="3" fontId="3" fillId="0" borderId="46" xfId="2" applyNumberFormat="1" applyFont="1" applyBorder="1"/>
    <xf numFmtId="0" fontId="17" fillId="0" borderId="3" xfId="3" applyFont="1" applyBorder="1"/>
    <xf numFmtId="3" fontId="18" fillId="0" borderId="4" xfId="2" applyNumberFormat="1" applyFont="1" applyFill="1" applyBorder="1"/>
    <xf numFmtId="0" fontId="18" fillId="0" borderId="29" xfId="1" applyFont="1" applyBorder="1" applyProtection="1">
      <protection locked="0"/>
    </xf>
    <xf numFmtId="3" fontId="18" fillId="2" borderId="2" xfId="2" applyNumberFormat="1" applyFont="1" applyFill="1" applyBorder="1"/>
    <xf numFmtId="3" fontId="18" fillId="0" borderId="2" xfId="2" applyNumberFormat="1" applyFont="1" applyFill="1" applyBorder="1"/>
    <xf numFmtId="3" fontId="18" fillId="0" borderId="6" xfId="2" applyNumberFormat="1" applyFont="1" applyFill="1" applyBorder="1"/>
    <xf numFmtId="164" fontId="18" fillId="0" borderId="8" xfId="2" applyNumberFormat="1" applyFont="1" applyFill="1" applyBorder="1"/>
    <xf numFmtId="3" fontId="18" fillId="0" borderId="1" xfId="2" applyNumberFormat="1" applyFont="1" applyFill="1" applyBorder="1"/>
    <xf numFmtId="3" fontId="18" fillId="2" borderId="6" xfId="2" applyNumberFormat="1" applyFont="1" applyFill="1" applyBorder="1"/>
    <xf numFmtId="3" fontId="18" fillId="0" borderId="2" xfId="2" applyNumberFormat="1" applyFont="1" applyBorder="1"/>
    <xf numFmtId="3" fontId="18" fillId="0" borderId="6" xfId="2" applyNumberFormat="1" applyFont="1" applyBorder="1"/>
    <xf numFmtId="3" fontId="18" fillId="0" borderId="2" xfId="2" applyNumberFormat="1" applyFont="1" applyBorder="1" applyAlignment="1">
      <alignment wrapText="1"/>
    </xf>
    <xf numFmtId="3" fontId="18" fillId="0" borderId="30" xfId="2" applyNumberFormat="1" applyFont="1" applyFill="1" applyBorder="1"/>
    <xf numFmtId="0" fontId="19" fillId="0" borderId="3" xfId="1" applyFont="1" applyBorder="1"/>
    <xf numFmtId="0" fontId="19" fillId="0" borderId="6" xfId="1" applyFont="1" applyBorder="1"/>
    <xf numFmtId="3" fontId="19" fillId="0" borderId="6" xfId="2" quotePrefix="1" applyNumberFormat="1" applyFont="1" applyFill="1" applyBorder="1"/>
    <xf numFmtId="164" fontId="19" fillId="0" borderId="8" xfId="2" applyNumberFormat="1" applyFont="1" applyFill="1" applyBorder="1"/>
    <xf numFmtId="0" fontId="19" fillId="0" borderId="2" xfId="1" applyFont="1" applyBorder="1"/>
    <xf numFmtId="3" fontId="19" fillId="0" borderId="6" xfId="2" applyNumberFormat="1" applyFont="1" applyFill="1" applyBorder="1"/>
    <xf numFmtId="0" fontId="19" fillId="0" borderId="5" xfId="1" applyFont="1" applyBorder="1"/>
    <xf numFmtId="0" fontId="19" fillId="0" borderId="43" xfId="1" applyFont="1" applyBorder="1"/>
    <xf numFmtId="3" fontId="19" fillId="0" borderId="43" xfId="2" applyNumberFormat="1" applyFont="1" applyFill="1" applyBorder="1"/>
    <xf numFmtId="164" fontId="19" fillId="0" borderId="11" xfId="2" applyNumberFormat="1" applyFont="1" applyFill="1" applyBorder="1"/>
    <xf numFmtId="3" fontId="19" fillId="0" borderId="18" xfId="2" applyNumberFormat="1" applyFont="1" applyBorder="1"/>
    <xf numFmtId="164" fontId="19" fillId="0" borderId="18" xfId="2" applyNumberFormat="1" applyFont="1" applyFill="1" applyBorder="1"/>
    <xf numFmtId="0" fontId="19" fillId="0" borderId="18" xfId="1" applyFont="1" applyBorder="1"/>
    <xf numFmtId="3" fontId="18" fillId="0" borderId="3" xfId="2" applyNumberFormat="1" applyFont="1" applyBorder="1"/>
    <xf numFmtId="164" fontId="19" fillId="0" borderId="3" xfId="2" applyNumberFormat="1" applyFont="1" applyFill="1" applyBorder="1"/>
    <xf numFmtId="3" fontId="19" fillId="0" borderId="3" xfId="2" applyNumberFormat="1" applyFont="1" applyFill="1" applyBorder="1"/>
    <xf numFmtId="164" fontId="20" fillId="0" borderId="12" xfId="2" applyNumberFormat="1" applyFont="1" applyFill="1" applyBorder="1"/>
    <xf numFmtId="164" fontId="19" fillId="0" borderId="7" xfId="2" applyNumberFormat="1" applyFont="1" applyFill="1" applyBorder="1"/>
    <xf numFmtId="164" fontId="19" fillId="0" borderId="14" xfId="2" applyNumberFormat="1" applyFont="1" applyBorder="1"/>
    <xf numFmtId="3" fontId="19" fillId="0" borderId="3" xfId="2" applyNumberFormat="1" applyFont="1" applyBorder="1"/>
    <xf numFmtId="164" fontId="19" fillId="0" borderId="3" xfId="2" applyNumberFormat="1" applyFont="1" applyBorder="1"/>
    <xf numFmtId="3" fontId="19" fillId="0" borderId="6" xfId="2" applyNumberFormat="1" applyFont="1" applyBorder="1"/>
    <xf numFmtId="164" fontId="19" fillId="0" borderId="2" xfId="2" applyNumberFormat="1" applyFont="1" applyFill="1" applyBorder="1"/>
    <xf numFmtId="164" fontId="19" fillId="0" borderId="5" xfId="2" applyNumberFormat="1" applyFont="1" applyBorder="1"/>
    <xf numFmtId="3" fontId="19" fillId="0" borderId="2" xfId="2" applyNumberFormat="1" applyFont="1" applyBorder="1"/>
    <xf numFmtId="164" fontId="19" fillId="0" borderId="2" xfId="2" applyNumberFormat="1" applyFont="1" applyBorder="1"/>
    <xf numFmtId="3" fontId="19" fillId="0" borderId="10" xfId="2" applyNumberFormat="1" applyFont="1" applyBorder="1"/>
    <xf numFmtId="3" fontId="8" fillId="0" borderId="7" xfId="2" applyNumberFormat="1" applyFont="1" applyFill="1" applyBorder="1"/>
    <xf numFmtId="164" fontId="19" fillId="0" borderId="14" xfId="2" applyNumberFormat="1" applyFont="1" applyFill="1" applyBorder="1"/>
    <xf numFmtId="3" fontId="19" fillId="0" borderId="14" xfId="2" applyNumberFormat="1" applyFont="1" applyFill="1" applyBorder="1"/>
    <xf numFmtId="164" fontId="19" fillId="0" borderId="5" xfId="2" applyNumberFormat="1" applyFont="1" applyFill="1" applyBorder="1"/>
    <xf numFmtId="164" fontId="20" fillId="0" borderId="45" xfId="2" applyNumberFormat="1" applyFont="1" applyFill="1" applyBorder="1"/>
    <xf numFmtId="164" fontId="19" fillId="0" borderId="44" xfId="2" applyNumberFormat="1" applyFont="1" applyFill="1" applyBorder="1"/>
    <xf numFmtId="3" fontId="19" fillId="0" borderId="5" xfId="2" applyNumberFormat="1" applyFont="1" applyBorder="1"/>
    <xf numFmtId="3" fontId="19" fillId="0" borderId="46" xfId="2" applyNumberFormat="1" applyFont="1" applyBorder="1"/>
    <xf numFmtId="3" fontId="21" fillId="0" borderId="3" xfId="2" applyNumberFormat="1" applyFont="1" applyBorder="1"/>
    <xf numFmtId="3" fontId="21" fillId="0" borderId="6" xfId="2" applyNumberFormat="1" applyFont="1" applyBorder="1"/>
    <xf numFmtId="164" fontId="21" fillId="0" borderId="3" xfId="2" applyNumberFormat="1" applyFont="1" applyFill="1" applyBorder="1"/>
    <xf numFmtId="164" fontId="3" fillId="0" borderId="7" xfId="2" applyNumberFormat="1" applyFont="1" applyFill="1" applyBorder="1"/>
    <xf numFmtId="164" fontId="3" fillId="0" borderId="44" xfId="2" applyNumberFormat="1" applyFont="1" applyFill="1" applyBorder="1"/>
    <xf numFmtId="3" fontId="3" fillId="0" borderId="50" xfId="2" applyNumberFormat="1" applyFont="1" applyFill="1" applyBorder="1"/>
    <xf numFmtId="3" fontId="3" fillId="0" borderId="1" xfId="2" applyNumberFormat="1" applyFont="1" applyFill="1" applyBorder="1"/>
    <xf numFmtId="3" fontId="3" fillId="0" borderId="30" xfId="2" applyNumberFormat="1" applyFont="1" applyFill="1" applyBorder="1"/>
    <xf numFmtId="0" fontId="18" fillId="0" borderId="29" xfId="1" applyFont="1" applyFill="1" applyBorder="1" applyProtection="1">
      <protection locked="0"/>
    </xf>
    <xf numFmtId="0" fontId="19" fillId="0" borderId="0" xfId="0" applyFont="1" applyFill="1"/>
    <xf numFmtId="3" fontId="18" fillId="3" borderId="1" xfId="2" applyNumberFormat="1" applyFont="1" applyFill="1" applyBorder="1"/>
    <xf numFmtId="0" fontId="18" fillId="3" borderId="29" xfId="1" applyFont="1" applyFill="1" applyBorder="1" applyProtection="1">
      <protection locked="0"/>
    </xf>
    <xf numFmtId="3" fontId="18" fillId="3" borderId="2" xfId="2" applyNumberFormat="1" applyFont="1" applyFill="1" applyBorder="1"/>
    <xf numFmtId="3" fontId="18" fillId="3" borderId="6" xfId="2" applyNumberFormat="1" applyFont="1" applyFill="1" applyBorder="1"/>
    <xf numFmtId="164" fontId="18" fillId="3" borderId="8" xfId="2" applyNumberFormat="1" applyFont="1" applyFill="1" applyBorder="1"/>
    <xf numFmtId="164" fontId="3" fillId="3" borderId="7" xfId="2" applyNumberFormat="1" applyFont="1" applyFill="1" applyBorder="1"/>
    <xf numFmtId="164" fontId="3" fillId="3" borderId="3" xfId="2" applyNumberFormat="1" applyFont="1" applyFill="1" applyBorder="1"/>
    <xf numFmtId="3" fontId="3" fillId="3" borderId="3" xfId="2" applyNumberFormat="1" applyFont="1" applyFill="1" applyBorder="1"/>
    <xf numFmtId="3" fontId="3" fillId="3" borderId="6" xfId="2" applyNumberFormat="1" applyFont="1" applyFill="1" applyBorder="1"/>
    <xf numFmtId="164" fontId="3" fillId="3" borderId="2" xfId="2" applyNumberFormat="1" applyFont="1" applyFill="1" applyBorder="1"/>
    <xf numFmtId="164" fontId="4" fillId="3" borderId="12" xfId="2" applyNumberFormat="1" applyFont="1" applyFill="1" applyBorder="1"/>
    <xf numFmtId="164" fontId="2" fillId="3" borderId="7" xfId="2" applyNumberFormat="1" applyFont="1" applyFill="1" applyBorder="1"/>
    <xf numFmtId="3" fontId="3" fillId="3" borderId="2" xfId="2" applyNumberFormat="1" applyFont="1" applyFill="1" applyBorder="1"/>
    <xf numFmtId="3" fontId="3" fillId="3" borderId="10" xfId="2" applyNumberFormat="1" applyFont="1" applyFill="1" applyBorder="1"/>
    <xf numFmtId="0" fontId="19" fillId="3" borderId="0" xfId="0" applyFont="1" applyFill="1"/>
    <xf numFmtId="0" fontId="22" fillId="3" borderId="2" xfId="3" applyFont="1" applyFill="1" applyBorder="1"/>
    <xf numFmtId="0" fontId="22" fillId="3" borderId="2" xfId="1" applyFont="1" applyFill="1" applyBorder="1"/>
    <xf numFmtId="0" fontId="22" fillId="3" borderId="6" xfId="1" applyFont="1" applyFill="1" applyBorder="1"/>
    <xf numFmtId="3" fontId="22" fillId="3" borderId="6" xfId="2" applyNumberFormat="1" applyFont="1" applyFill="1" applyBorder="1"/>
    <xf numFmtId="164" fontId="21" fillId="2" borderId="14" xfId="2" applyNumberFormat="1" applyFont="1" applyFill="1" applyBorder="1"/>
    <xf numFmtId="3" fontId="21" fillId="0" borderId="27" xfId="2" applyNumberFormat="1" applyFont="1" applyBorder="1"/>
    <xf numFmtId="3" fontId="18" fillId="0" borderId="27" xfId="2" applyNumberFormat="1" applyFont="1" applyBorder="1"/>
    <xf numFmtId="164" fontId="18" fillId="0" borderId="27" xfId="2" applyNumberFormat="1" applyFont="1" applyFill="1" applyBorder="1"/>
    <xf numFmtId="3" fontId="21" fillId="0" borderId="28" xfId="2" applyNumberFormat="1" applyFont="1" applyFill="1" applyBorder="1"/>
    <xf numFmtId="3" fontId="3" fillId="0" borderId="23" xfId="2" applyNumberFormat="1" applyFont="1" applyFill="1" applyBorder="1"/>
    <xf numFmtId="3" fontId="21" fillId="0" borderId="52" xfId="2" applyNumberFormat="1" applyFont="1" applyFill="1" applyBorder="1"/>
    <xf numFmtId="3" fontId="21" fillId="0" borderId="27" xfId="2" applyNumberFormat="1" applyFont="1" applyFill="1" applyBorder="1"/>
    <xf numFmtId="164" fontId="21" fillId="0" borderId="27" xfId="2" applyNumberFormat="1" applyFont="1" applyFill="1" applyBorder="1"/>
    <xf numFmtId="164" fontId="21" fillId="2" borderId="27" xfId="2" applyNumberFormat="1" applyFont="1" applyFill="1" applyBorder="1"/>
    <xf numFmtId="3" fontId="21" fillId="0" borderId="2" xfId="2" applyNumberFormat="1" applyFont="1" applyBorder="1"/>
    <xf numFmtId="164" fontId="18" fillId="0" borderId="2" xfId="2" applyNumberFormat="1" applyFont="1" applyFill="1" applyBorder="1"/>
    <xf numFmtId="3" fontId="21" fillId="0" borderId="2" xfId="2" applyNumberFormat="1" applyFont="1" applyFill="1" applyBorder="1"/>
    <xf numFmtId="164" fontId="21" fillId="0" borderId="2" xfId="2" applyNumberFormat="1" applyFont="1" applyFill="1" applyBorder="1"/>
    <xf numFmtId="164" fontId="21" fillId="2" borderId="2" xfId="2" applyNumberFormat="1" applyFont="1" applyFill="1" applyBorder="1"/>
    <xf numFmtId="3" fontId="5" fillId="0" borderId="3" xfId="2" applyNumberFormat="1" applyFont="1" applyBorder="1" applyAlignment="1">
      <alignment wrapText="1"/>
    </xf>
    <xf numFmtId="164" fontId="18" fillId="0" borderId="3" xfId="2" applyNumberFormat="1" applyFont="1" applyFill="1" applyBorder="1"/>
    <xf numFmtId="3" fontId="21" fillId="0" borderId="3" xfId="2" applyNumberFormat="1" applyFont="1" applyFill="1" applyBorder="1"/>
    <xf numFmtId="3" fontId="21" fillId="0" borderId="6" xfId="2" applyNumberFormat="1" applyFont="1" applyFill="1" applyBorder="1"/>
    <xf numFmtId="164" fontId="21" fillId="0" borderId="6" xfId="2" applyNumberFormat="1" applyFont="1" applyFill="1" applyBorder="1"/>
    <xf numFmtId="3" fontId="18" fillId="0" borderId="49" xfId="2" applyNumberFormat="1" applyFont="1" applyFill="1" applyBorder="1"/>
    <xf numFmtId="0" fontId="13" fillId="0" borderId="10" xfId="1" applyFont="1" applyBorder="1" applyAlignment="1">
      <alignment horizontal="center" wrapText="1"/>
    </xf>
    <xf numFmtId="164" fontId="3" fillId="0" borderId="10" xfId="2" applyNumberFormat="1" applyFont="1" applyFill="1" applyBorder="1"/>
    <xf numFmtId="164" fontId="3" fillId="0" borderId="22" xfId="2" applyNumberFormat="1" applyFont="1" applyFill="1" applyBorder="1"/>
    <xf numFmtId="164" fontId="3" fillId="3" borderId="10" xfId="2" applyNumberFormat="1" applyFont="1" applyFill="1" applyBorder="1"/>
    <xf numFmtId="164" fontId="21" fillId="0" borderId="28" xfId="2" applyNumberFormat="1" applyFont="1" applyFill="1" applyBorder="1"/>
    <xf numFmtId="164" fontId="21" fillId="0" borderId="10" xfId="2" applyNumberFormat="1" applyFont="1" applyFill="1" applyBorder="1"/>
    <xf numFmtId="0" fontId="2" fillId="0" borderId="23" xfId="1" applyBorder="1"/>
    <xf numFmtId="0" fontId="2" fillId="0" borderId="11" xfId="1" applyBorder="1"/>
    <xf numFmtId="0" fontId="2" fillId="0" borderId="8" xfId="1" applyBorder="1" applyAlignment="1">
      <alignment wrapText="1"/>
    </xf>
    <xf numFmtId="0" fontId="2" fillId="0" borderId="53" xfId="1" applyBorder="1"/>
    <xf numFmtId="0" fontId="2" fillId="0" borderId="53" xfId="1" applyBorder="1" applyAlignment="1">
      <alignment horizontal="center"/>
    </xf>
    <xf numFmtId="0" fontId="0" fillId="0" borderId="53" xfId="0" applyBorder="1"/>
    <xf numFmtId="0" fontId="10" fillId="0" borderId="53" xfId="1" applyFont="1" applyBorder="1" applyAlignment="1">
      <alignment horizontal="center"/>
    </xf>
    <xf numFmtId="3" fontId="2" fillId="0" borderId="18" xfId="2" applyNumberFormat="1" applyFont="1" applyFill="1" applyBorder="1"/>
    <xf numFmtId="164" fontId="10" fillId="0" borderId="18" xfId="2" applyNumberFormat="1" applyFont="1" applyFill="1" applyBorder="1"/>
    <xf numFmtId="164" fontId="2" fillId="0" borderId="18" xfId="2" applyNumberFormat="1" applyFont="1" applyBorder="1"/>
    <xf numFmtId="3" fontId="2" fillId="0" borderId="18" xfId="2" applyNumberFormat="1" applyFont="1" applyBorder="1"/>
    <xf numFmtId="164" fontId="2" fillId="0" borderId="22" xfId="2" applyNumberFormat="1" applyFont="1" applyFill="1" applyBorder="1"/>
    <xf numFmtId="164" fontId="2" fillId="0" borderId="6" xfId="2" applyNumberFormat="1" applyFont="1" applyFill="1" applyBorder="1"/>
    <xf numFmtId="3" fontId="21" fillId="0" borderId="54" xfId="2" applyNumberFormat="1" applyFont="1" applyBorder="1"/>
    <xf numFmtId="3" fontId="8" fillId="0" borderId="3" xfId="2" applyNumberFormat="1" applyFont="1" applyFill="1" applyBorder="1"/>
    <xf numFmtId="3" fontId="8" fillId="4" borderId="7" xfId="2" applyNumberFormat="1" applyFont="1" applyFill="1" applyBorder="1"/>
    <xf numFmtId="3" fontId="21" fillId="4" borderId="3" xfId="2" applyNumberFormat="1" applyFont="1" applyFill="1" applyBorder="1"/>
    <xf numFmtId="3" fontId="5" fillId="4" borderId="3" xfId="2" applyNumberFormat="1" applyFont="1" applyFill="1" applyBorder="1"/>
    <xf numFmtId="3" fontId="21" fillId="4" borderId="6" xfId="2" applyNumberFormat="1" applyFont="1" applyFill="1" applyBorder="1"/>
    <xf numFmtId="164" fontId="21" fillId="4" borderId="3" xfId="2" applyNumberFormat="1" applyFont="1" applyFill="1" applyBorder="1"/>
    <xf numFmtId="3" fontId="4" fillId="4" borderId="3" xfId="2" applyNumberFormat="1" applyFont="1" applyFill="1" applyBorder="1"/>
    <xf numFmtId="164" fontId="10" fillId="4" borderId="3" xfId="2" applyNumberFormat="1" applyFont="1" applyFill="1" applyBorder="1"/>
    <xf numFmtId="3" fontId="10" fillId="4" borderId="3" xfId="2" applyNumberFormat="1" applyFont="1" applyFill="1" applyBorder="1"/>
    <xf numFmtId="3" fontId="10" fillId="4" borderId="6" xfId="2" applyNumberFormat="1" applyFont="1" applyFill="1" applyBorder="1"/>
    <xf numFmtId="164" fontId="10" fillId="4" borderId="6" xfId="2" applyNumberFormat="1" applyFont="1" applyFill="1" applyBorder="1"/>
    <xf numFmtId="164" fontId="10" fillId="4" borderId="49" xfId="2" applyNumberFormat="1" applyFont="1" applyFill="1" applyBorder="1"/>
    <xf numFmtId="164" fontId="10" fillId="4" borderId="7" xfId="2" applyNumberFormat="1" applyFont="1" applyFill="1" applyBorder="1"/>
    <xf numFmtId="164" fontId="10" fillId="4" borderId="2" xfId="2" applyNumberFormat="1" applyFont="1" applyFill="1" applyBorder="1"/>
    <xf numFmtId="3" fontId="3" fillId="4" borderId="3" xfId="2" applyNumberFormat="1" applyFont="1" applyFill="1" applyBorder="1"/>
    <xf numFmtId="3" fontId="3" fillId="4" borderId="6" xfId="2" applyNumberFormat="1" applyFont="1" applyFill="1" applyBorder="1"/>
    <xf numFmtId="0" fontId="0" fillId="4" borderId="53" xfId="0" applyFill="1" applyBorder="1"/>
    <xf numFmtId="164" fontId="20" fillId="0" borderId="2" xfId="2" applyNumberFormat="1" applyFont="1" applyFill="1" applyBorder="1"/>
    <xf numFmtId="0" fontId="10" fillId="0" borderId="40" xfId="1" applyFont="1" applyBorder="1" applyAlignment="1">
      <alignment horizontal="center" wrapText="1"/>
    </xf>
    <xf numFmtId="0" fontId="10" fillId="0" borderId="41" xfId="1" applyFont="1" applyBorder="1" applyAlignment="1">
      <alignment horizontal="center" wrapText="1"/>
    </xf>
    <xf numFmtId="0" fontId="10" fillId="0" borderId="42" xfId="1" applyFont="1" applyBorder="1" applyAlignment="1">
      <alignment horizontal="center" wrapText="1"/>
    </xf>
    <xf numFmtId="0" fontId="7" fillId="2" borderId="31" xfId="2" applyFont="1" applyFill="1" applyBorder="1" applyAlignment="1">
      <alignment horizontal="center"/>
    </xf>
    <xf numFmtId="0" fontId="7" fillId="2" borderId="32" xfId="2" applyFont="1" applyFill="1" applyBorder="1" applyAlignment="1">
      <alignment horizontal="center"/>
    </xf>
    <xf numFmtId="0" fontId="7" fillId="2" borderId="38" xfId="2" applyFont="1" applyFill="1" applyBorder="1" applyAlignment="1">
      <alignment horizontal="center"/>
    </xf>
    <xf numFmtId="0" fontId="7" fillId="2" borderId="33" xfId="2" applyFont="1" applyFill="1" applyBorder="1" applyAlignment="1">
      <alignment horizontal="center"/>
    </xf>
    <xf numFmtId="0" fontId="7" fillId="2" borderId="34" xfId="2" applyFont="1" applyFill="1" applyBorder="1" applyAlignment="1">
      <alignment horizontal="center"/>
    </xf>
    <xf numFmtId="0" fontId="7" fillId="2" borderId="39" xfId="2" applyFont="1" applyFill="1" applyBorder="1" applyAlignment="1">
      <alignment horizontal="center"/>
    </xf>
    <xf numFmtId="0" fontId="4" fillId="0" borderId="31" xfId="1" applyFont="1" applyBorder="1" applyAlignment="1">
      <alignment horizontal="center" wrapText="1"/>
    </xf>
    <xf numFmtId="0" fontId="4" fillId="0" borderId="51" xfId="1" applyFont="1" applyBorder="1" applyAlignment="1">
      <alignment horizontal="center" wrapText="1"/>
    </xf>
    <xf numFmtId="0" fontId="7" fillId="0" borderId="23" xfId="1" applyFont="1" applyBorder="1" applyAlignment="1">
      <alignment horizontal="center" wrapText="1"/>
    </xf>
    <xf numFmtId="0" fontId="7" fillId="0" borderId="24" xfId="1" applyFont="1" applyBorder="1" applyAlignment="1">
      <alignment horizontal="center" wrapText="1"/>
    </xf>
    <xf numFmtId="0" fontId="6" fillId="0" borderId="35" xfId="1" applyFont="1" applyBorder="1" applyAlignment="1">
      <alignment horizontal="center"/>
    </xf>
    <xf numFmtId="0" fontId="6" fillId="0" borderId="36" xfId="1" applyFont="1" applyBorder="1" applyAlignment="1">
      <alignment horizontal="center"/>
    </xf>
    <xf numFmtId="0" fontId="6" fillId="0" borderId="37" xfId="1" applyFont="1" applyBorder="1" applyAlignment="1">
      <alignment horizontal="center"/>
    </xf>
    <xf numFmtId="0" fontId="10" fillId="2" borderId="17" xfId="1" applyFont="1" applyFill="1" applyBorder="1" applyAlignment="1">
      <alignment horizontal="center" wrapText="1"/>
    </xf>
    <xf numFmtId="0" fontId="10" fillId="2" borderId="30" xfId="1" applyFont="1" applyFill="1" applyBorder="1" applyAlignment="1">
      <alignment horizontal="center" wrapText="1"/>
    </xf>
    <xf numFmtId="0" fontId="10" fillId="2" borderId="19" xfId="1" applyFont="1" applyFill="1" applyBorder="1" applyAlignment="1">
      <alignment horizontal="center" wrapText="1"/>
    </xf>
    <xf numFmtId="0" fontId="5" fillId="0" borderId="27" xfId="2" applyFont="1" applyBorder="1" applyAlignment="1">
      <alignment horizontal="center" wrapText="1"/>
    </xf>
    <xf numFmtId="0" fontId="5" fillId="0" borderId="14" xfId="2" applyFont="1" applyBorder="1" applyAlignment="1">
      <alignment horizontal="center" wrapText="1"/>
    </xf>
    <xf numFmtId="0" fontId="5" fillId="0" borderId="20" xfId="2" applyFont="1" applyBorder="1" applyAlignment="1">
      <alignment horizontal="center" wrapText="1"/>
    </xf>
    <xf numFmtId="0" fontId="5" fillId="0" borderId="40" xfId="2" applyFont="1" applyBorder="1" applyAlignment="1">
      <alignment horizontal="center" wrapText="1"/>
    </xf>
    <xf numFmtId="0" fontId="5" fillId="0" borderId="41" xfId="2" applyFont="1" applyBorder="1" applyAlignment="1">
      <alignment horizontal="center" wrapText="1"/>
    </xf>
    <xf numFmtId="0" fontId="5" fillId="0" borderId="42" xfId="2" applyFont="1" applyBorder="1" applyAlignment="1">
      <alignment horizontal="center" wrapText="1"/>
    </xf>
    <xf numFmtId="0" fontId="7" fillId="0" borderId="11" xfId="1" applyFont="1" applyBorder="1" applyAlignment="1">
      <alignment horizontal="center" wrapText="1"/>
    </xf>
    <xf numFmtId="0" fontId="2" fillId="0" borderId="17" xfId="1" applyBorder="1" applyAlignment="1">
      <alignment horizontal="center"/>
    </xf>
    <xf numFmtId="0" fontId="2" fillId="0" borderId="30" xfId="1" applyBorder="1" applyAlignment="1">
      <alignment horizontal="center"/>
    </xf>
    <xf numFmtId="0" fontId="2" fillId="0" borderId="19" xfId="1" applyBorder="1" applyAlignment="1">
      <alignment horizontal="center"/>
    </xf>
    <xf numFmtId="0" fontId="19" fillId="3" borderId="2" xfId="1" applyFont="1" applyFill="1" applyBorder="1"/>
    <xf numFmtId="0" fontId="18" fillId="3" borderId="48" xfId="1" applyFont="1" applyFill="1" applyBorder="1" applyProtection="1">
      <protection locked="0"/>
    </xf>
    <xf numFmtId="3" fontId="18" fillId="3" borderId="5" xfId="2" applyNumberFormat="1" applyFont="1" applyFill="1" applyBorder="1"/>
    <xf numFmtId="3" fontId="18" fillId="3" borderId="43" xfId="2" applyNumberFormat="1" applyFont="1" applyFill="1" applyBorder="1"/>
    <xf numFmtId="164" fontId="18" fillId="3" borderId="11" xfId="2" applyNumberFormat="1" applyFont="1" applyFill="1" applyBorder="1"/>
    <xf numFmtId="0" fontId="20" fillId="3" borderId="18" xfId="1" applyFont="1" applyFill="1" applyBorder="1" applyProtection="1">
      <protection locked="0"/>
    </xf>
    <xf numFmtId="3" fontId="19" fillId="3" borderId="18" xfId="2" applyNumberFormat="1" applyFont="1" applyFill="1" applyBorder="1"/>
    <xf numFmtId="164" fontId="19" fillId="3" borderId="18" xfId="2" applyNumberFormat="1" applyFont="1" applyFill="1" applyBorder="1"/>
    <xf numFmtId="0" fontId="19" fillId="3" borderId="7" xfId="1" applyFont="1" applyFill="1" applyBorder="1" applyProtection="1">
      <protection locked="0"/>
    </xf>
    <xf numFmtId="3" fontId="19" fillId="3" borderId="3" xfId="2" applyNumberFormat="1" applyFont="1" applyFill="1" applyBorder="1"/>
    <xf numFmtId="3" fontId="8" fillId="3" borderId="3" xfId="2" applyNumberFormat="1" applyFont="1" applyFill="1" applyBorder="1"/>
    <xf numFmtId="3" fontId="18" fillId="3" borderId="3" xfId="2" applyNumberFormat="1" applyFont="1" applyFill="1" applyBorder="1"/>
    <xf numFmtId="0" fontId="19" fillId="3" borderId="29" xfId="1" applyFont="1" applyFill="1" applyBorder="1" applyProtection="1">
      <protection locked="0"/>
    </xf>
    <xf numFmtId="3" fontId="19" fillId="3" borderId="2" xfId="2" applyNumberFormat="1" applyFont="1" applyFill="1" applyBorder="1"/>
    <xf numFmtId="3" fontId="8" fillId="3" borderId="2" xfId="2" applyNumberFormat="1" applyFont="1" applyFill="1" applyBorder="1"/>
    <xf numFmtId="0" fontId="19" fillId="3" borderId="48" xfId="1" applyFont="1" applyFill="1" applyBorder="1" applyProtection="1">
      <protection locked="0"/>
    </xf>
    <xf numFmtId="3" fontId="19" fillId="3" borderId="5" xfId="2" applyNumberFormat="1" applyFont="1" applyFill="1" applyBorder="1"/>
    <xf numFmtId="3" fontId="8" fillId="3" borderId="5" xfId="2" applyNumberFormat="1" applyFont="1" applyFill="1" applyBorder="1"/>
  </cellXfs>
  <cellStyles count="4">
    <cellStyle name="Normal" xfId="0" builtinId="0"/>
    <cellStyle name="Normal 2" xfId="1"/>
    <cellStyle name="Normal 4" xfId="2"/>
    <cellStyle name="Обычный 2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S67"/>
  <sheetViews>
    <sheetView tabSelected="1" workbookViewId="0">
      <selection activeCell="M64" sqref="M64"/>
    </sheetView>
  </sheetViews>
  <sheetFormatPr defaultRowHeight="15" x14ac:dyDescent="0.25"/>
  <cols>
    <col min="1" max="1" width="6" customWidth="1"/>
    <col min="2" max="2" width="19.140625" customWidth="1"/>
    <col min="3" max="3" width="13.42578125" customWidth="1"/>
    <col min="4" max="4" width="12" customWidth="1"/>
    <col min="9" max="10" width="10.5703125" customWidth="1"/>
  </cols>
  <sheetData>
    <row r="1" spans="1:175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</row>
    <row r="2" spans="1:175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</row>
    <row r="3" spans="1:175" ht="19.5" customHeight="1" thickBot="1" x14ac:dyDescent="0.3">
      <c r="A3" s="1"/>
      <c r="B3" s="32" t="s">
        <v>62</v>
      </c>
      <c r="C3" s="19"/>
      <c r="D3" s="19"/>
      <c r="E3" s="19"/>
      <c r="F3" s="19"/>
      <c r="G3" s="19"/>
      <c r="H3" s="19"/>
      <c r="I3" s="19"/>
      <c r="J3" s="1"/>
      <c r="K3" s="1"/>
      <c r="L3" s="1"/>
      <c r="M3" s="1"/>
      <c r="N3" s="1"/>
      <c r="O3" s="1"/>
      <c r="P3" s="1"/>
      <c r="Q3" s="17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</row>
    <row r="4" spans="1:175" ht="15.75" thickBot="1" x14ac:dyDescent="0.3">
      <c r="A4" s="234"/>
      <c r="B4" s="227" t="s">
        <v>0</v>
      </c>
      <c r="C4" s="227" t="s">
        <v>1</v>
      </c>
      <c r="D4" s="227" t="s">
        <v>2</v>
      </c>
      <c r="E4" s="227" t="s">
        <v>3</v>
      </c>
      <c r="F4" s="227" t="s">
        <v>4</v>
      </c>
      <c r="G4" s="227" t="s">
        <v>5</v>
      </c>
      <c r="H4" s="227" t="s">
        <v>6</v>
      </c>
      <c r="I4" s="227" t="s">
        <v>7</v>
      </c>
      <c r="J4" s="230" t="s">
        <v>8</v>
      </c>
      <c r="K4" s="219" t="s">
        <v>9</v>
      </c>
      <c r="L4" s="22" t="s">
        <v>10</v>
      </c>
      <c r="M4" s="20"/>
      <c r="N4" s="20"/>
      <c r="O4" s="20"/>
      <c r="P4" s="20"/>
      <c r="Q4" s="20"/>
      <c r="R4" s="20"/>
      <c r="S4" s="20"/>
      <c r="T4" s="21"/>
      <c r="U4" s="224" t="s">
        <v>11</v>
      </c>
      <c r="V4" s="208" t="s">
        <v>12</v>
      </c>
      <c r="W4" s="211" t="s">
        <v>13</v>
      </c>
      <c r="X4" s="212"/>
      <c r="Y4" s="212"/>
      <c r="Z4" s="212"/>
      <c r="AA4" s="212"/>
      <c r="AB4" s="213"/>
      <c r="AC4" s="217" t="s">
        <v>14</v>
      </c>
      <c r="AD4" s="176"/>
    </row>
    <row r="5" spans="1:175" ht="15.75" thickBot="1" x14ac:dyDescent="0.3">
      <c r="A5" s="235"/>
      <c r="B5" s="228"/>
      <c r="C5" s="228"/>
      <c r="D5" s="228"/>
      <c r="E5" s="228"/>
      <c r="F5" s="228"/>
      <c r="G5" s="228"/>
      <c r="H5" s="228"/>
      <c r="I5" s="228"/>
      <c r="J5" s="231"/>
      <c r="K5" s="233"/>
      <c r="L5" s="219" t="s">
        <v>15</v>
      </c>
      <c r="M5" s="221" t="s">
        <v>16</v>
      </c>
      <c r="N5" s="222"/>
      <c r="O5" s="222"/>
      <c r="P5" s="222"/>
      <c r="Q5" s="222"/>
      <c r="R5" s="222"/>
      <c r="S5" s="222"/>
      <c r="T5" s="223"/>
      <c r="U5" s="225"/>
      <c r="V5" s="209"/>
      <c r="W5" s="214"/>
      <c r="X5" s="215"/>
      <c r="Y5" s="215"/>
      <c r="Z5" s="215"/>
      <c r="AA5" s="215"/>
      <c r="AB5" s="216"/>
      <c r="AC5" s="218"/>
      <c r="AD5" s="177"/>
    </row>
    <row r="6" spans="1:175" ht="71.25" customHeight="1" thickBot="1" x14ac:dyDescent="0.3">
      <c r="A6" s="236"/>
      <c r="B6" s="229"/>
      <c r="C6" s="229"/>
      <c r="D6" s="229"/>
      <c r="E6" s="229"/>
      <c r="F6" s="229"/>
      <c r="G6" s="229"/>
      <c r="H6" s="229"/>
      <c r="I6" s="229"/>
      <c r="J6" s="232"/>
      <c r="K6" s="220"/>
      <c r="L6" s="220"/>
      <c r="M6" s="23" t="s">
        <v>17</v>
      </c>
      <c r="N6" s="30" t="s">
        <v>18</v>
      </c>
      <c r="O6" s="30" t="s">
        <v>19</v>
      </c>
      <c r="P6" s="30" t="s">
        <v>20</v>
      </c>
      <c r="Q6" s="30" t="s">
        <v>21</v>
      </c>
      <c r="R6" s="30" t="s">
        <v>22</v>
      </c>
      <c r="S6" s="30" t="s">
        <v>23</v>
      </c>
      <c r="T6" s="31" t="s">
        <v>24</v>
      </c>
      <c r="U6" s="226"/>
      <c r="V6" s="210"/>
      <c r="W6" s="24" t="s">
        <v>17</v>
      </c>
      <c r="X6" s="38" t="s">
        <v>25</v>
      </c>
      <c r="Y6" s="38" t="s">
        <v>26</v>
      </c>
      <c r="Z6" s="38" t="s">
        <v>27</v>
      </c>
      <c r="AA6" s="38" t="s">
        <v>28</v>
      </c>
      <c r="AB6" s="39" t="s">
        <v>29</v>
      </c>
      <c r="AC6" s="218"/>
      <c r="AD6" s="178" t="s">
        <v>141</v>
      </c>
    </row>
    <row r="7" spans="1:175" ht="15.75" thickBot="1" x14ac:dyDescent="0.3">
      <c r="A7" s="27">
        <v>1</v>
      </c>
      <c r="B7" s="28">
        <v>2</v>
      </c>
      <c r="C7" s="29">
        <v>3</v>
      </c>
      <c r="D7" s="29">
        <v>4</v>
      </c>
      <c r="E7" s="29">
        <v>5</v>
      </c>
      <c r="F7" s="29">
        <v>6</v>
      </c>
      <c r="G7" s="29">
        <v>7</v>
      </c>
      <c r="H7" s="29">
        <v>8</v>
      </c>
      <c r="I7" s="29">
        <v>9</v>
      </c>
      <c r="J7" s="35">
        <v>10</v>
      </c>
      <c r="K7" s="37">
        <v>11</v>
      </c>
      <c r="L7" s="34">
        <v>12</v>
      </c>
      <c r="M7" s="36">
        <v>13</v>
      </c>
      <c r="N7" s="26">
        <v>14</v>
      </c>
      <c r="O7" s="25">
        <v>15</v>
      </c>
      <c r="P7" s="25">
        <v>16</v>
      </c>
      <c r="Q7" s="25">
        <v>17</v>
      </c>
      <c r="R7" s="25">
        <v>18</v>
      </c>
      <c r="S7" s="25">
        <v>19</v>
      </c>
      <c r="T7" s="25">
        <v>20</v>
      </c>
      <c r="U7" s="25">
        <v>21</v>
      </c>
      <c r="V7" s="26" t="s">
        <v>30</v>
      </c>
      <c r="W7" s="25">
        <v>23</v>
      </c>
      <c r="X7" s="25">
        <v>24</v>
      </c>
      <c r="Y7" s="25">
        <v>25</v>
      </c>
      <c r="Z7" s="25">
        <v>26</v>
      </c>
      <c r="AA7" s="25">
        <v>27</v>
      </c>
      <c r="AB7" s="33">
        <v>28</v>
      </c>
      <c r="AC7" s="170" t="s">
        <v>31</v>
      </c>
      <c r="AD7" s="179"/>
    </row>
    <row r="8" spans="1:175" x14ac:dyDescent="0.25">
      <c r="A8" s="2">
        <v>1</v>
      </c>
      <c r="B8" s="72" t="s">
        <v>32</v>
      </c>
      <c r="C8" s="14" t="s">
        <v>113</v>
      </c>
      <c r="D8" s="14" t="s">
        <v>34</v>
      </c>
      <c r="E8" s="85" t="s">
        <v>35</v>
      </c>
      <c r="F8" s="86">
        <v>374</v>
      </c>
      <c r="G8" s="86">
        <v>337</v>
      </c>
      <c r="H8" s="86">
        <v>194</v>
      </c>
      <c r="I8" s="86">
        <v>905</v>
      </c>
      <c r="J8" s="87">
        <v>854</v>
      </c>
      <c r="K8" s="88">
        <v>5877.9</v>
      </c>
      <c r="L8" s="9"/>
      <c r="M8" s="8">
        <f>SUM(N8+O8+P8+Q8+R8+S8+T8)</f>
        <v>0</v>
      </c>
      <c r="N8" s="40"/>
      <c r="O8" s="3"/>
      <c r="P8" s="40"/>
      <c r="Q8" s="3"/>
      <c r="R8" s="3"/>
      <c r="S8" s="10"/>
      <c r="T8" s="10"/>
      <c r="U8" s="40"/>
      <c r="V8" s="18">
        <v>5877.9</v>
      </c>
      <c r="W8" s="45">
        <v>434.3</v>
      </c>
      <c r="X8" s="43">
        <v>434.3</v>
      </c>
      <c r="Y8" s="3"/>
      <c r="Z8" s="3"/>
      <c r="AA8" s="10"/>
      <c r="AB8" s="10"/>
      <c r="AC8" s="171">
        <f>SUM(V8+W8)</f>
        <v>6312.2</v>
      </c>
      <c r="AD8" s="180" t="s">
        <v>142</v>
      </c>
    </row>
    <row r="9" spans="1:175" x14ac:dyDescent="0.25">
      <c r="A9" s="4">
        <v>2</v>
      </c>
      <c r="B9" s="15" t="s">
        <v>63</v>
      </c>
      <c r="C9" s="15" t="s">
        <v>114</v>
      </c>
      <c r="D9" s="15" t="s">
        <v>34</v>
      </c>
      <c r="E9" s="89" t="s">
        <v>35</v>
      </c>
      <c r="F9" s="86">
        <v>338</v>
      </c>
      <c r="G9" s="86">
        <v>398</v>
      </c>
      <c r="H9" s="86">
        <v>103</v>
      </c>
      <c r="I9" s="86">
        <v>839</v>
      </c>
      <c r="J9" s="90">
        <v>777</v>
      </c>
      <c r="K9" s="88">
        <v>5381.8</v>
      </c>
      <c r="L9" s="9"/>
      <c r="M9" s="8">
        <f t="shared" ref="M9:M64" si="0">SUM(N9+O9+P9+Q9+R9+S9+T9)</f>
        <v>0</v>
      </c>
      <c r="N9" s="40"/>
      <c r="O9" s="3"/>
      <c r="P9" s="40"/>
      <c r="Q9" s="3"/>
      <c r="R9" s="3"/>
      <c r="S9" s="10"/>
      <c r="T9" s="10"/>
      <c r="U9" s="41">
        <v>148.9</v>
      </c>
      <c r="V9" s="46">
        <v>5530.7</v>
      </c>
      <c r="W9" s="45">
        <v>392.7</v>
      </c>
      <c r="X9" s="44">
        <v>392.7</v>
      </c>
      <c r="Y9" s="5"/>
      <c r="Z9" s="5"/>
      <c r="AA9" s="11"/>
      <c r="AB9" s="11"/>
      <c r="AC9" s="171">
        <f>SUM(V9+W9)</f>
        <v>5923.4</v>
      </c>
      <c r="AD9" s="180" t="s">
        <v>142</v>
      </c>
    </row>
    <row r="10" spans="1:175" x14ac:dyDescent="0.25">
      <c r="A10" s="2">
        <v>3</v>
      </c>
      <c r="B10" s="15" t="s">
        <v>64</v>
      </c>
      <c r="C10" s="15" t="s">
        <v>115</v>
      </c>
      <c r="D10" s="15" t="s">
        <v>34</v>
      </c>
      <c r="E10" s="89" t="s">
        <v>35</v>
      </c>
      <c r="F10" s="86">
        <v>189</v>
      </c>
      <c r="G10" s="86">
        <v>214</v>
      </c>
      <c r="H10" s="86">
        <v>76</v>
      </c>
      <c r="I10" s="86">
        <v>479</v>
      </c>
      <c r="J10" s="90">
        <v>448</v>
      </c>
      <c r="K10" s="88">
        <v>3261.7</v>
      </c>
      <c r="L10" s="9"/>
      <c r="M10" s="8">
        <f t="shared" si="0"/>
        <v>0</v>
      </c>
      <c r="N10" s="40"/>
      <c r="O10" s="3"/>
      <c r="P10" s="40"/>
      <c r="Q10" s="3"/>
      <c r="R10" s="3"/>
      <c r="S10" s="10"/>
      <c r="T10" s="10"/>
      <c r="U10" s="41">
        <v>90</v>
      </c>
      <c r="V10" s="46">
        <v>3351.7</v>
      </c>
      <c r="W10" s="45">
        <v>219.5</v>
      </c>
      <c r="X10" s="44">
        <v>219.5</v>
      </c>
      <c r="Y10" s="6"/>
      <c r="Z10" s="6"/>
      <c r="AA10" s="12"/>
      <c r="AB10" s="12"/>
      <c r="AC10" s="171">
        <f t="shared" ref="AC10:AC14" si="1">SUM(V10+W10)</f>
        <v>3571.2</v>
      </c>
      <c r="AD10" s="180" t="s">
        <v>142</v>
      </c>
    </row>
    <row r="11" spans="1:175" x14ac:dyDescent="0.25">
      <c r="A11" s="4">
        <v>4</v>
      </c>
      <c r="B11" s="145" t="s">
        <v>65</v>
      </c>
      <c r="C11" s="145" t="s">
        <v>116</v>
      </c>
      <c r="D11" s="145" t="s">
        <v>34</v>
      </c>
      <c r="E11" s="146" t="s">
        <v>35</v>
      </c>
      <c r="F11" s="147">
        <v>109</v>
      </c>
      <c r="G11" s="147">
        <v>160</v>
      </c>
      <c r="H11" s="147">
        <v>55</v>
      </c>
      <c r="I11" s="147">
        <v>324</v>
      </c>
      <c r="J11" s="148">
        <v>309</v>
      </c>
      <c r="K11" s="88">
        <v>2366</v>
      </c>
      <c r="L11" s="9"/>
      <c r="M11" s="123">
        <f t="shared" si="0"/>
        <v>60.7</v>
      </c>
      <c r="N11" s="40">
        <v>60.7</v>
      </c>
      <c r="O11" s="3"/>
      <c r="P11" s="40"/>
      <c r="Q11" s="3"/>
      <c r="R11" s="3"/>
      <c r="S11" s="10"/>
      <c r="T11" s="10"/>
      <c r="U11" s="41"/>
      <c r="V11" s="46">
        <v>2426.6999999999998</v>
      </c>
      <c r="W11" s="45">
        <v>131.69999999999999</v>
      </c>
      <c r="X11" s="41">
        <v>131.69999999999999</v>
      </c>
      <c r="Y11" s="6"/>
      <c r="Z11" s="6"/>
      <c r="AA11" s="12"/>
      <c r="AB11" s="12"/>
      <c r="AC11" s="171">
        <f t="shared" si="1"/>
        <v>2558.3999999999996</v>
      </c>
      <c r="AD11" s="180" t="s">
        <v>142</v>
      </c>
    </row>
    <row r="12" spans="1:175" x14ac:dyDescent="0.25">
      <c r="A12" s="2">
        <v>5</v>
      </c>
      <c r="B12" s="15" t="s">
        <v>66</v>
      </c>
      <c r="C12" s="15" t="s">
        <v>113</v>
      </c>
      <c r="D12" s="15" t="s">
        <v>34</v>
      </c>
      <c r="E12" s="89" t="s">
        <v>35</v>
      </c>
      <c r="F12" s="86"/>
      <c r="G12" s="86">
        <v>179</v>
      </c>
      <c r="H12" s="86">
        <v>198</v>
      </c>
      <c r="I12" s="86">
        <v>377</v>
      </c>
      <c r="J12" s="90">
        <v>421</v>
      </c>
      <c r="K12" s="88">
        <v>3087.7</v>
      </c>
      <c r="L12" s="9"/>
      <c r="M12" s="123">
        <f t="shared" si="0"/>
        <v>326.60000000000002</v>
      </c>
      <c r="N12" s="40">
        <v>276.60000000000002</v>
      </c>
      <c r="O12" s="3"/>
      <c r="P12" s="40">
        <v>50</v>
      </c>
      <c r="Q12" s="3"/>
      <c r="R12" s="3"/>
      <c r="S12" s="10"/>
      <c r="T12" s="10"/>
      <c r="U12" s="41"/>
      <c r="V12" s="46">
        <v>3414.2999999999997</v>
      </c>
      <c r="W12" s="45">
        <v>0</v>
      </c>
      <c r="X12" s="41"/>
      <c r="Y12" s="6"/>
      <c r="Z12" s="6"/>
      <c r="AA12" s="12"/>
      <c r="AB12" s="12"/>
      <c r="AC12" s="171">
        <f t="shared" si="1"/>
        <v>3414.2999999999997</v>
      </c>
      <c r="AD12" s="180" t="s">
        <v>142</v>
      </c>
    </row>
    <row r="13" spans="1:175" x14ac:dyDescent="0.25">
      <c r="A13" s="4">
        <v>6</v>
      </c>
      <c r="B13" s="15" t="s">
        <v>67</v>
      </c>
      <c r="C13" s="15" t="s">
        <v>113</v>
      </c>
      <c r="D13" s="15" t="s">
        <v>34</v>
      </c>
      <c r="E13" s="237" t="s">
        <v>36</v>
      </c>
      <c r="F13" s="86">
        <v>99</v>
      </c>
      <c r="G13" s="86">
        <v>124</v>
      </c>
      <c r="H13" s="86">
        <v>50</v>
      </c>
      <c r="I13" s="86">
        <v>273</v>
      </c>
      <c r="J13" s="90">
        <v>259</v>
      </c>
      <c r="K13" s="88">
        <v>2043.8</v>
      </c>
      <c r="L13" s="9"/>
      <c r="M13" s="123">
        <f t="shared" si="0"/>
        <v>265.39999999999998</v>
      </c>
      <c r="N13" s="40"/>
      <c r="O13" s="3"/>
      <c r="P13" s="40">
        <v>265.39999999999998</v>
      </c>
      <c r="Q13" s="3"/>
      <c r="R13" s="3"/>
      <c r="S13" s="10"/>
      <c r="T13" s="10"/>
      <c r="U13" s="41"/>
      <c r="V13" s="46">
        <v>2309.1999999999998</v>
      </c>
      <c r="W13" s="45">
        <v>115.5</v>
      </c>
      <c r="X13" s="41">
        <v>115.5</v>
      </c>
      <c r="Y13" s="5"/>
      <c r="Z13" s="5"/>
      <c r="AA13" s="11"/>
      <c r="AB13" s="11"/>
      <c r="AC13" s="171">
        <f t="shared" si="1"/>
        <v>2424.6999999999998</v>
      </c>
      <c r="AD13" s="180" t="s">
        <v>142</v>
      </c>
    </row>
    <row r="14" spans="1:175" ht="15.75" thickBot="1" x14ac:dyDescent="0.3">
      <c r="A14" s="49">
        <v>7</v>
      </c>
      <c r="B14" s="50" t="s">
        <v>68</v>
      </c>
      <c r="C14" s="50" t="s">
        <v>113</v>
      </c>
      <c r="D14" s="50" t="s">
        <v>34</v>
      </c>
      <c r="E14" s="91" t="s">
        <v>35</v>
      </c>
      <c r="F14" s="92">
        <v>342</v>
      </c>
      <c r="G14" s="92">
        <v>414</v>
      </c>
      <c r="H14" s="92">
        <v>257</v>
      </c>
      <c r="I14" s="92">
        <v>1013</v>
      </c>
      <c r="J14" s="93">
        <v>984</v>
      </c>
      <c r="K14" s="94">
        <v>6715.7</v>
      </c>
      <c r="L14" s="51"/>
      <c r="M14" s="124">
        <f t="shared" si="0"/>
        <v>0</v>
      </c>
      <c r="N14" s="52"/>
      <c r="O14" s="53"/>
      <c r="P14" s="52"/>
      <c r="Q14" s="53"/>
      <c r="R14" s="53"/>
      <c r="S14" s="54"/>
      <c r="T14" s="54"/>
      <c r="U14" s="55"/>
      <c r="V14" s="56">
        <v>6715.7</v>
      </c>
      <c r="W14" s="57">
        <v>391.5</v>
      </c>
      <c r="X14" s="55">
        <v>391.5</v>
      </c>
      <c r="Y14" s="58"/>
      <c r="Z14" s="58"/>
      <c r="AA14" s="59"/>
      <c r="AB14" s="59"/>
      <c r="AC14" s="171">
        <f t="shared" si="1"/>
        <v>7107.2</v>
      </c>
      <c r="AD14" s="180" t="s">
        <v>142</v>
      </c>
    </row>
    <row r="15" spans="1:175" s="69" customFormat="1" ht="15.75" thickBot="1" x14ac:dyDescent="0.3">
      <c r="A15" s="60"/>
      <c r="B15" s="61" t="s">
        <v>37</v>
      </c>
      <c r="C15" s="62"/>
      <c r="D15" s="62"/>
      <c r="E15" s="63"/>
      <c r="F15" s="97">
        <v>1451</v>
      </c>
      <c r="G15" s="97">
        <v>1826</v>
      </c>
      <c r="H15" s="97">
        <v>933</v>
      </c>
      <c r="I15" s="97">
        <v>4210</v>
      </c>
      <c r="J15" s="97">
        <v>4052</v>
      </c>
      <c r="K15" s="96">
        <f>SUM(K8:K14)</f>
        <v>28734.600000000002</v>
      </c>
      <c r="L15" s="65"/>
      <c r="M15" s="64">
        <f t="shared" si="0"/>
        <v>652.70000000000005</v>
      </c>
      <c r="N15" s="64">
        <v>337.3</v>
      </c>
      <c r="O15" s="66"/>
      <c r="P15" s="64">
        <v>315.39999999999998</v>
      </c>
      <c r="Q15" s="66"/>
      <c r="R15" s="66"/>
      <c r="S15" s="66"/>
      <c r="T15" s="66"/>
      <c r="U15" s="64">
        <v>238.9</v>
      </c>
      <c r="V15" s="67">
        <v>29626.2</v>
      </c>
      <c r="W15" s="68">
        <v>1685.2</v>
      </c>
      <c r="X15" s="64">
        <v>1685.2</v>
      </c>
      <c r="Y15" s="66"/>
      <c r="Z15" s="66"/>
      <c r="AA15" s="66"/>
      <c r="AB15" s="66"/>
      <c r="AC15" s="172">
        <v>31311.399999999998</v>
      </c>
      <c r="AD15" s="180" t="s">
        <v>142</v>
      </c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  <c r="EH15"/>
      <c r="EI15"/>
      <c r="EJ15"/>
      <c r="EK15"/>
      <c r="EL15"/>
      <c r="EM15"/>
      <c r="EN15"/>
      <c r="EO15"/>
      <c r="EP15"/>
      <c r="EQ15"/>
      <c r="ER15"/>
      <c r="ES15"/>
      <c r="ET15"/>
      <c r="EU15"/>
      <c r="EV15"/>
      <c r="EW15"/>
      <c r="EX15"/>
      <c r="EY15"/>
      <c r="EZ15"/>
      <c r="FA15"/>
      <c r="FB15"/>
      <c r="FC15"/>
      <c r="FD15"/>
      <c r="FE15"/>
      <c r="FF15"/>
      <c r="FG15"/>
      <c r="FH15"/>
      <c r="FI15"/>
      <c r="FJ15"/>
      <c r="FK15"/>
      <c r="FL15"/>
      <c r="FM15"/>
      <c r="FN15"/>
      <c r="FO15"/>
      <c r="FP15"/>
      <c r="FQ15"/>
      <c r="FR15"/>
      <c r="FS15"/>
    </row>
    <row r="16" spans="1:175" x14ac:dyDescent="0.25">
      <c r="A16" s="73">
        <v>1</v>
      </c>
      <c r="B16" s="74" t="s">
        <v>69</v>
      </c>
      <c r="C16" s="75" t="s">
        <v>117</v>
      </c>
      <c r="D16" s="75" t="s">
        <v>38</v>
      </c>
      <c r="E16" s="76" t="s">
        <v>35</v>
      </c>
      <c r="F16" s="77">
        <v>130</v>
      </c>
      <c r="G16" s="77">
        <v>161</v>
      </c>
      <c r="H16" s="77"/>
      <c r="I16" s="77">
        <f>SUM(F16+G16)</f>
        <v>291</v>
      </c>
      <c r="J16" s="77">
        <v>259</v>
      </c>
      <c r="K16" s="78">
        <v>2043.8</v>
      </c>
      <c r="L16" s="16"/>
      <c r="M16" s="8">
        <f t="shared" si="0"/>
        <v>0</v>
      </c>
      <c r="N16" s="3"/>
      <c r="O16" s="3"/>
      <c r="P16" s="40"/>
      <c r="Q16" s="3"/>
      <c r="R16" s="3"/>
      <c r="S16" s="10"/>
      <c r="T16" s="10"/>
      <c r="U16" s="41">
        <v>49.4</v>
      </c>
      <c r="V16" s="46">
        <v>2093.1999999999998</v>
      </c>
      <c r="W16" s="45">
        <v>152.5</v>
      </c>
      <c r="X16" s="42">
        <v>152.5</v>
      </c>
      <c r="Y16" s="5"/>
      <c r="Z16" s="5"/>
      <c r="AA16" s="11"/>
      <c r="AB16" s="11"/>
      <c r="AC16" s="171">
        <f>SUM(V16+W16)</f>
        <v>2245.6999999999998</v>
      </c>
      <c r="AD16" s="180" t="s">
        <v>142</v>
      </c>
    </row>
    <row r="17" spans="1:30" x14ac:dyDescent="0.25">
      <c r="A17" s="79">
        <v>2</v>
      </c>
      <c r="B17" s="74" t="s">
        <v>70</v>
      </c>
      <c r="C17" s="75" t="s">
        <v>118</v>
      </c>
      <c r="D17" s="75" t="s">
        <v>38</v>
      </c>
      <c r="E17" s="76" t="s">
        <v>35</v>
      </c>
      <c r="F17" s="77">
        <v>76</v>
      </c>
      <c r="G17" s="77">
        <v>106</v>
      </c>
      <c r="H17" s="77"/>
      <c r="I17" s="77">
        <f t="shared" ref="I17:I59" si="2">SUM(F17+G17)</f>
        <v>182</v>
      </c>
      <c r="J17" s="77">
        <v>163</v>
      </c>
      <c r="K17" s="78">
        <v>1425.2</v>
      </c>
      <c r="L17" s="9"/>
      <c r="M17" s="8">
        <f t="shared" si="0"/>
        <v>83.1</v>
      </c>
      <c r="N17" s="40">
        <v>83.1</v>
      </c>
      <c r="O17" s="3"/>
      <c r="P17" s="40"/>
      <c r="Q17" s="3"/>
      <c r="R17" s="3"/>
      <c r="S17" s="10"/>
      <c r="T17" s="10"/>
      <c r="U17" s="41"/>
      <c r="V17" s="46">
        <v>1508.3</v>
      </c>
      <c r="W17" s="45">
        <v>85.5</v>
      </c>
      <c r="X17" s="42">
        <v>85.5</v>
      </c>
      <c r="Y17" s="5"/>
      <c r="Z17" s="5"/>
      <c r="AA17" s="11"/>
      <c r="AB17" s="11"/>
      <c r="AC17" s="171">
        <f t="shared" ref="AC17:AC59" si="3">SUM(V17+W17)</f>
        <v>1593.8</v>
      </c>
      <c r="AD17" s="180" t="s">
        <v>142</v>
      </c>
    </row>
    <row r="18" spans="1:30" x14ac:dyDescent="0.25">
      <c r="A18" s="73">
        <v>3</v>
      </c>
      <c r="B18" s="74" t="s">
        <v>71</v>
      </c>
      <c r="C18" s="75" t="s">
        <v>119</v>
      </c>
      <c r="D18" s="75" t="s">
        <v>38</v>
      </c>
      <c r="E18" s="76" t="s">
        <v>35</v>
      </c>
      <c r="F18" s="77">
        <v>83</v>
      </c>
      <c r="G18" s="77">
        <v>101</v>
      </c>
      <c r="H18" s="77"/>
      <c r="I18" s="77">
        <f t="shared" si="2"/>
        <v>184</v>
      </c>
      <c r="J18" s="77">
        <v>163</v>
      </c>
      <c r="K18" s="78">
        <v>1425.2</v>
      </c>
      <c r="L18" s="9"/>
      <c r="M18" s="8">
        <f t="shared" si="0"/>
        <v>0</v>
      </c>
      <c r="N18" s="40"/>
      <c r="O18" s="3"/>
      <c r="P18" s="40"/>
      <c r="Q18" s="3"/>
      <c r="R18" s="3"/>
      <c r="S18" s="10"/>
      <c r="T18" s="10"/>
      <c r="U18" s="41"/>
      <c r="V18" s="46">
        <v>1425.2</v>
      </c>
      <c r="W18" s="45">
        <v>95.9</v>
      </c>
      <c r="X18" s="42">
        <v>95.9</v>
      </c>
      <c r="Y18" s="7"/>
      <c r="Z18" s="7"/>
      <c r="AA18" s="13"/>
      <c r="AB18" s="13"/>
      <c r="AC18" s="171">
        <f t="shared" si="3"/>
        <v>1521.1000000000001</v>
      </c>
      <c r="AD18" s="180" t="s">
        <v>142</v>
      </c>
    </row>
    <row r="19" spans="1:30" x14ac:dyDescent="0.25">
      <c r="A19" s="79">
        <v>4</v>
      </c>
      <c r="B19" s="74" t="s">
        <v>72</v>
      </c>
      <c r="C19" s="75" t="s">
        <v>120</v>
      </c>
      <c r="D19" s="75" t="s">
        <v>38</v>
      </c>
      <c r="E19" s="76" t="s">
        <v>35</v>
      </c>
      <c r="F19" s="77">
        <v>61</v>
      </c>
      <c r="G19" s="77">
        <v>84</v>
      </c>
      <c r="H19" s="77"/>
      <c r="I19" s="77">
        <f t="shared" si="2"/>
        <v>145</v>
      </c>
      <c r="J19" s="77">
        <v>130</v>
      </c>
      <c r="K19" s="78">
        <v>1212.5</v>
      </c>
      <c r="L19" s="9"/>
      <c r="M19" s="8">
        <f t="shared" si="0"/>
        <v>0</v>
      </c>
      <c r="N19" s="40"/>
      <c r="O19" s="3"/>
      <c r="P19" s="40"/>
      <c r="Q19" s="3"/>
      <c r="R19" s="3"/>
      <c r="S19" s="10"/>
      <c r="T19" s="10"/>
      <c r="U19" s="41"/>
      <c r="V19" s="46">
        <v>1212.5</v>
      </c>
      <c r="W19" s="45">
        <v>72.8</v>
      </c>
      <c r="X19" s="42">
        <v>72.8</v>
      </c>
      <c r="Y19" s="7"/>
      <c r="Z19" s="7"/>
      <c r="AA19" s="13"/>
      <c r="AB19" s="13"/>
      <c r="AC19" s="171">
        <f t="shared" si="3"/>
        <v>1285.3</v>
      </c>
      <c r="AD19" s="180" t="s">
        <v>142</v>
      </c>
    </row>
    <row r="20" spans="1:30" x14ac:dyDescent="0.25">
      <c r="A20" s="73">
        <v>5</v>
      </c>
      <c r="B20" s="74" t="s">
        <v>73</v>
      </c>
      <c r="C20" s="75" t="s">
        <v>121</v>
      </c>
      <c r="D20" s="75" t="s">
        <v>38</v>
      </c>
      <c r="E20" s="76" t="s">
        <v>35</v>
      </c>
      <c r="F20" s="77">
        <v>104</v>
      </c>
      <c r="G20" s="77">
        <v>110</v>
      </c>
      <c r="H20" s="77"/>
      <c r="I20" s="77">
        <f t="shared" si="2"/>
        <v>214</v>
      </c>
      <c r="J20" s="77">
        <v>188</v>
      </c>
      <c r="K20" s="78">
        <v>1586.3</v>
      </c>
      <c r="L20" s="9"/>
      <c r="M20" s="8">
        <f t="shared" si="0"/>
        <v>0</v>
      </c>
      <c r="N20" s="40"/>
      <c r="O20" s="3"/>
      <c r="P20" s="40"/>
      <c r="Q20" s="3"/>
      <c r="R20" s="3"/>
      <c r="S20" s="10"/>
      <c r="T20" s="10"/>
      <c r="U20" s="41"/>
      <c r="V20" s="46">
        <v>1586.3</v>
      </c>
      <c r="W20" s="45">
        <v>122.4</v>
      </c>
      <c r="X20" s="42">
        <v>122.4</v>
      </c>
      <c r="Y20" s="7"/>
      <c r="Z20" s="7"/>
      <c r="AA20" s="13"/>
      <c r="AB20" s="13"/>
      <c r="AC20" s="171">
        <f t="shared" si="3"/>
        <v>1708.7</v>
      </c>
      <c r="AD20" s="180" t="s">
        <v>142</v>
      </c>
    </row>
    <row r="21" spans="1:30" x14ac:dyDescent="0.25">
      <c r="A21" s="79">
        <v>6</v>
      </c>
      <c r="B21" s="74" t="s">
        <v>74</v>
      </c>
      <c r="C21" s="75" t="s">
        <v>122</v>
      </c>
      <c r="D21" s="75" t="s">
        <v>38</v>
      </c>
      <c r="E21" s="76" t="s">
        <v>35</v>
      </c>
      <c r="F21" s="77">
        <v>72</v>
      </c>
      <c r="G21" s="77">
        <v>90</v>
      </c>
      <c r="H21" s="77"/>
      <c r="I21" s="77">
        <f t="shared" si="2"/>
        <v>162</v>
      </c>
      <c r="J21" s="77">
        <v>144</v>
      </c>
      <c r="K21" s="78">
        <v>1302.7</v>
      </c>
      <c r="L21" s="9"/>
      <c r="M21" s="8">
        <f t="shared" si="0"/>
        <v>0</v>
      </c>
      <c r="N21" s="40"/>
      <c r="O21" s="3"/>
      <c r="P21" s="40"/>
      <c r="Q21" s="3"/>
      <c r="R21" s="3"/>
      <c r="S21" s="10"/>
      <c r="T21" s="10"/>
      <c r="U21" s="41">
        <v>51.4</v>
      </c>
      <c r="V21" s="46">
        <v>1354.1000000000001</v>
      </c>
      <c r="W21" s="45">
        <v>84.3</v>
      </c>
      <c r="X21" s="42">
        <v>84.3</v>
      </c>
      <c r="Y21" s="7"/>
      <c r="Z21" s="7"/>
      <c r="AA21" s="13"/>
      <c r="AB21" s="13"/>
      <c r="AC21" s="171">
        <f t="shared" si="3"/>
        <v>1438.4</v>
      </c>
      <c r="AD21" s="180" t="s">
        <v>142</v>
      </c>
    </row>
    <row r="22" spans="1:30" x14ac:dyDescent="0.25">
      <c r="A22" s="73">
        <v>7</v>
      </c>
      <c r="B22" s="74" t="s">
        <v>75</v>
      </c>
      <c r="C22" s="75" t="s">
        <v>123</v>
      </c>
      <c r="D22" s="75" t="s">
        <v>38</v>
      </c>
      <c r="E22" s="76" t="s">
        <v>35</v>
      </c>
      <c r="F22" s="77">
        <v>120</v>
      </c>
      <c r="G22" s="77">
        <v>198</v>
      </c>
      <c r="H22" s="77"/>
      <c r="I22" s="77">
        <f t="shared" si="2"/>
        <v>318</v>
      </c>
      <c r="J22" s="77">
        <v>288</v>
      </c>
      <c r="K22" s="78">
        <v>2230.6999999999998</v>
      </c>
      <c r="L22" s="9"/>
      <c r="M22" s="8">
        <f t="shared" si="0"/>
        <v>0</v>
      </c>
      <c r="N22" s="40"/>
      <c r="O22" s="3"/>
      <c r="P22" s="40"/>
      <c r="Q22" s="3"/>
      <c r="R22" s="3"/>
      <c r="S22" s="10"/>
      <c r="T22" s="10"/>
      <c r="U22" s="41"/>
      <c r="V22" s="46">
        <v>2230.6999999999998</v>
      </c>
      <c r="W22" s="45">
        <v>139.80000000000001</v>
      </c>
      <c r="X22" s="42">
        <v>139.80000000000001</v>
      </c>
      <c r="Y22" s="7"/>
      <c r="Z22" s="7"/>
      <c r="AA22" s="13"/>
      <c r="AB22" s="13"/>
      <c r="AC22" s="171">
        <f t="shared" si="3"/>
        <v>2370.5</v>
      </c>
      <c r="AD22" s="180" t="s">
        <v>142</v>
      </c>
    </row>
    <row r="23" spans="1:30" x14ac:dyDescent="0.25">
      <c r="A23" s="73">
        <v>8</v>
      </c>
      <c r="B23" s="74" t="s">
        <v>76</v>
      </c>
      <c r="C23" s="75" t="s">
        <v>124</v>
      </c>
      <c r="D23" s="75" t="s">
        <v>38</v>
      </c>
      <c r="E23" s="75" t="s">
        <v>35</v>
      </c>
      <c r="F23" s="80">
        <v>99</v>
      </c>
      <c r="G23" s="80">
        <v>104</v>
      </c>
      <c r="H23" s="80"/>
      <c r="I23" s="77">
        <f t="shared" si="2"/>
        <v>203</v>
      </c>
      <c r="J23" s="80">
        <v>178</v>
      </c>
      <c r="K23" s="78">
        <v>1521.8</v>
      </c>
      <c r="L23" s="9"/>
      <c r="M23" s="8">
        <f t="shared" si="0"/>
        <v>0</v>
      </c>
      <c r="N23" s="40"/>
      <c r="O23" s="3"/>
      <c r="P23" s="40"/>
      <c r="Q23" s="3"/>
      <c r="R23" s="3"/>
      <c r="S23" s="10"/>
      <c r="T23" s="10"/>
      <c r="U23" s="41">
        <v>49.4</v>
      </c>
      <c r="V23" s="46">
        <v>1571.2</v>
      </c>
      <c r="W23" s="45">
        <v>112</v>
      </c>
      <c r="X23" s="42">
        <v>112</v>
      </c>
      <c r="Y23" s="7"/>
      <c r="Z23" s="7"/>
      <c r="AA23" s="13"/>
      <c r="AB23" s="13"/>
      <c r="AC23" s="171">
        <f t="shared" si="3"/>
        <v>1683.2</v>
      </c>
      <c r="AD23" s="180" t="s">
        <v>142</v>
      </c>
    </row>
    <row r="24" spans="1:30" s="144" customFormat="1" x14ac:dyDescent="0.25">
      <c r="A24" s="130">
        <v>9</v>
      </c>
      <c r="B24" s="131" t="s">
        <v>77</v>
      </c>
      <c r="C24" s="132" t="s">
        <v>125</v>
      </c>
      <c r="D24" s="132" t="s">
        <v>38</v>
      </c>
      <c r="E24" s="132" t="s">
        <v>35</v>
      </c>
      <c r="F24" s="133">
        <v>47</v>
      </c>
      <c r="G24" s="133">
        <v>98</v>
      </c>
      <c r="H24" s="133"/>
      <c r="I24" s="133">
        <f t="shared" si="2"/>
        <v>145</v>
      </c>
      <c r="J24" s="133">
        <v>133</v>
      </c>
      <c r="K24" s="134">
        <v>1231.8</v>
      </c>
      <c r="L24" s="16"/>
      <c r="M24" s="135">
        <f t="shared" si="0"/>
        <v>110.2</v>
      </c>
      <c r="N24" s="136">
        <v>110.2</v>
      </c>
      <c r="O24" s="137"/>
      <c r="P24" s="136"/>
      <c r="Q24" s="137"/>
      <c r="R24" s="137"/>
      <c r="S24" s="138"/>
      <c r="T24" s="138"/>
      <c r="U24" s="139"/>
      <c r="V24" s="140">
        <v>1342</v>
      </c>
      <c r="W24" s="141">
        <v>58.5</v>
      </c>
      <c r="X24" s="139">
        <v>58.5</v>
      </c>
      <c r="Y24" s="142"/>
      <c r="Z24" s="142"/>
      <c r="AA24" s="143"/>
      <c r="AB24" s="143"/>
      <c r="AC24" s="173">
        <f t="shared" si="3"/>
        <v>1400.5</v>
      </c>
      <c r="AD24" s="180" t="s">
        <v>142</v>
      </c>
    </row>
    <row r="25" spans="1:30" x14ac:dyDescent="0.25">
      <c r="A25" s="73">
        <v>10</v>
      </c>
      <c r="B25" s="74" t="s">
        <v>78</v>
      </c>
      <c r="C25" s="83" t="s">
        <v>126</v>
      </c>
      <c r="D25" s="83" t="s">
        <v>38</v>
      </c>
      <c r="E25" s="81" t="s">
        <v>35</v>
      </c>
      <c r="F25" s="82">
        <v>99</v>
      </c>
      <c r="G25" s="82">
        <v>97</v>
      </c>
      <c r="H25" s="82"/>
      <c r="I25" s="77">
        <f t="shared" si="2"/>
        <v>196</v>
      </c>
      <c r="J25" s="82">
        <v>171</v>
      </c>
      <c r="K25" s="78">
        <v>1476.7</v>
      </c>
      <c r="L25" s="9"/>
      <c r="M25" s="123">
        <f t="shared" si="0"/>
        <v>0</v>
      </c>
      <c r="N25" s="40"/>
      <c r="O25" s="3"/>
      <c r="P25" s="40"/>
      <c r="Q25" s="3"/>
      <c r="R25" s="3"/>
      <c r="S25" s="10"/>
      <c r="T25" s="10"/>
      <c r="U25" s="41"/>
      <c r="V25" s="46">
        <v>1476.7</v>
      </c>
      <c r="W25" s="45">
        <v>115.5</v>
      </c>
      <c r="X25" s="42">
        <v>115.5</v>
      </c>
      <c r="Y25" s="7"/>
      <c r="Z25" s="7"/>
      <c r="AA25" s="13"/>
      <c r="AB25" s="13"/>
      <c r="AC25" s="171">
        <f t="shared" si="3"/>
        <v>1592.2</v>
      </c>
      <c r="AD25" s="180" t="s">
        <v>142</v>
      </c>
    </row>
    <row r="26" spans="1:30" x14ac:dyDescent="0.25">
      <c r="A26" s="79">
        <v>11</v>
      </c>
      <c r="B26" s="74" t="s">
        <v>79</v>
      </c>
      <c r="C26" s="81" t="s">
        <v>127</v>
      </c>
      <c r="D26" s="81" t="s">
        <v>38</v>
      </c>
      <c r="E26" s="81" t="s">
        <v>35</v>
      </c>
      <c r="F26" s="82">
        <v>78</v>
      </c>
      <c r="G26" s="82">
        <v>107</v>
      </c>
      <c r="H26" s="82"/>
      <c r="I26" s="77">
        <f t="shared" si="2"/>
        <v>185</v>
      </c>
      <c r="J26" s="82">
        <v>166</v>
      </c>
      <c r="K26" s="78">
        <v>1444.5</v>
      </c>
      <c r="L26" s="9"/>
      <c r="M26" s="123">
        <f t="shared" si="0"/>
        <v>0</v>
      </c>
      <c r="N26" s="40"/>
      <c r="O26" s="3"/>
      <c r="P26" s="40"/>
      <c r="Q26" s="3"/>
      <c r="R26" s="3"/>
      <c r="S26" s="10"/>
      <c r="T26" s="10"/>
      <c r="U26" s="41"/>
      <c r="V26" s="46">
        <v>1444.5</v>
      </c>
      <c r="W26" s="45">
        <v>87.8</v>
      </c>
      <c r="X26" s="42">
        <v>87.8</v>
      </c>
      <c r="Y26" s="7"/>
      <c r="Z26" s="7"/>
      <c r="AA26" s="13"/>
      <c r="AB26" s="13"/>
      <c r="AC26" s="171">
        <f t="shared" si="3"/>
        <v>1532.3</v>
      </c>
      <c r="AD26" s="180" t="s">
        <v>142</v>
      </c>
    </row>
    <row r="27" spans="1:30" s="129" customFormat="1" x14ac:dyDescent="0.25">
      <c r="A27" s="73">
        <v>12</v>
      </c>
      <c r="B27" s="128" t="s">
        <v>80</v>
      </c>
      <c r="C27" s="76" t="s">
        <v>128</v>
      </c>
      <c r="D27" s="76" t="s">
        <v>38</v>
      </c>
      <c r="E27" s="76" t="s">
        <v>35</v>
      </c>
      <c r="F27" s="77">
        <v>127</v>
      </c>
      <c r="G27" s="77">
        <v>146</v>
      </c>
      <c r="H27" s="77"/>
      <c r="I27" s="77">
        <f t="shared" si="2"/>
        <v>273</v>
      </c>
      <c r="J27" s="77">
        <v>241</v>
      </c>
      <c r="K27" s="78">
        <v>1927.8</v>
      </c>
      <c r="L27" s="9"/>
      <c r="M27" s="123">
        <f t="shared" si="0"/>
        <v>66.3</v>
      </c>
      <c r="N27" s="40">
        <v>66.3</v>
      </c>
      <c r="O27" s="3"/>
      <c r="P27" s="40"/>
      <c r="Q27" s="3"/>
      <c r="R27" s="3"/>
      <c r="S27" s="10"/>
      <c r="T27" s="10"/>
      <c r="U27" s="41"/>
      <c r="V27" s="46">
        <v>1994.1</v>
      </c>
      <c r="W27" s="45">
        <v>146.69999999999999</v>
      </c>
      <c r="X27" s="41">
        <v>146.69999999999999</v>
      </c>
      <c r="Y27" s="5"/>
      <c r="Z27" s="5"/>
      <c r="AA27" s="11"/>
      <c r="AB27" s="11"/>
      <c r="AC27" s="171">
        <f t="shared" si="3"/>
        <v>2140.7999999999997</v>
      </c>
      <c r="AD27" s="180" t="s">
        <v>142</v>
      </c>
    </row>
    <row r="28" spans="1:30" x14ac:dyDescent="0.25">
      <c r="A28" s="73">
        <v>13</v>
      </c>
      <c r="B28" s="74" t="s">
        <v>81</v>
      </c>
      <c r="C28" s="74" t="s">
        <v>129</v>
      </c>
      <c r="D28" s="81" t="s">
        <v>38</v>
      </c>
      <c r="E28" s="81" t="s">
        <v>35</v>
      </c>
      <c r="F28" s="82">
        <v>94</v>
      </c>
      <c r="G28" s="82">
        <v>104</v>
      </c>
      <c r="H28" s="82"/>
      <c r="I28" s="77">
        <f t="shared" si="2"/>
        <v>198</v>
      </c>
      <c r="J28" s="82">
        <v>175</v>
      </c>
      <c r="K28" s="78">
        <v>1502.5</v>
      </c>
      <c r="L28" s="9"/>
      <c r="M28" s="123">
        <f t="shared" si="0"/>
        <v>0</v>
      </c>
      <c r="N28" s="40"/>
      <c r="O28" s="3"/>
      <c r="P28" s="40"/>
      <c r="Q28" s="3"/>
      <c r="R28" s="3"/>
      <c r="S28" s="10"/>
      <c r="T28" s="10"/>
      <c r="U28" s="41">
        <v>52.2</v>
      </c>
      <c r="V28" s="46">
        <v>1554.7</v>
      </c>
      <c r="W28" s="45">
        <v>112</v>
      </c>
      <c r="X28" s="42">
        <v>112</v>
      </c>
      <c r="Y28" s="7"/>
      <c r="Z28" s="7"/>
      <c r="AA28" s="13"/>
      <c r="AB28" s="13"/>
      <c r="AC28" s="171">
        <f t="shared" si="3"/>
        <v>1666.7</v>
      </c>
      <c r="AD28" s="180" t="s">
        <v>142</v>
      </c>
    </row>
    <row r="29" spans="1:30" x14ac:dyDescent="0.25">
      <c r="A29" s="79">
        <v>14</v>
      </c>
      <c r="B29" s="74" t="s">
        <v>82</v>
      </c>
      <c r="C29" s="74" t="s">
        <v>130</v>
      </c>
      <c r="D29" s="81" t="s">
        <v>38</v>
      </c>
      <c r="E29" s="81" t="s">
        <v>35</v>
      </c>
      <c r="F29" s="82">
        <v>63</v>
      </c>
      <c r="G29" s="82">
        <v>76</v>
      </c>
      <c r="H29" s="82"/>
      <c r="I29" s="77">
        <f t="shared" si="2"/>
        <v>139</v>
      </c>
      <c r="J29" s="82">
        <v>123</v>
      </c>
      <c r="K29" s="78">
        <v>1167.4000000000001</v>
      </c>
      <c r="L29" s="9"/>
      <c r="M29" s="123">
        <f t="shared" si="0"/>
        <v>0</v>
      </c>
      <c r="N29" s="40"/>
      <c r="O29" s="3"/>
      <c r="P29" s="40"/>
      <c r="Q29" s="3"/>
      <c r="R29" s="3"/>
      <c r="S29" s="10"/>
      <c r="T29" s="10"/>
      <c r="U29" s="41"/>
      <c r="V29" s="46">
        <v>1167.4000000000001</v>
      </c>
      <c r="W29" s="45">
        <v>72.8</v>
      </c>
      <c r="X29" s="41">
        <v>72.8</v>
      </c>
      <c r="Y29" s="7"/>
      <c r="Z29" s="7"/>
      <c r="AA29" s="13"/>
      <c r="AB29" s="13"/>
      <c r="AC29" s="171">
        <f t="shared" si="3"/>
        <v>1240.2</v>
      </c>
      <c r="AD29" s="180" t="s">
        <v>142</v>
      </c>
    </row>
    <row r="30" spans="1:30" x14ac:dyDescent="0.25">
      <c r="A30" s="73">
        <v>15</v>
      </c>
      <c r="B30" s="74" t="s">
        <v>83</v>
      </c>
      <c r="C30" s="74" t="s">
        <v>131</v>
      </c>
      <c r="D30" s="81" t="s">
        <v>38</v>
      </c>
      <c r="E30" s="81" t="s">
        <v>35</v>
      </c>
      <c r="F30" s="82">
        <v>51</v>
      </c>
      <c r="G30" s="82">
        <v>79</v>
      </c>
      <c r="H30" s="82"/>
      <c r="I30" s="77">
        <f t="shared" si="2"/>
        <v>130</v>
      </c>
      <c r="J30" s="82">
        <v>117</v>
      </c>
      <c r="K30" s="78">
        <v>1128.7</v>
      </c>
      <c r="L30" s="9"/>
      <c r="M30" s="123">
        <f t="shared" si="0"/>
        <v>69.099999999999994</v>
      </c>
      <c r="N30" s="40">
        <v>43.9</v>
      </c>
      <c r="O30" s="3"/>
      <c r="P30" s="40">
        <v>25.2</v>
      </c>
      <c r="Q30" s="3"/>
      <c r="R30" s="3"/>
      <c r="S30" s="10"/>
      <c r="T30" s="10"/>
      <c r="U30" s="41">
        <v>88.8</v>
      </c>
      <c r="V30" s="46">
        <v>1286.6000000000001</v>
      </c>
      <c r="W30" s="45">
        <v>58.9</v>
      </c>
      <c r="X30" s="42">
        <v>58.9</v>
      </c>
      <c r="Y30" s="7"/>
      <c r="Z30" s="7"/>
      <c r="AA30" s="13"/>
      <c r="AB30" s="13"/>
      <c r="AC30" s="171">
        <f t="shared" si="3"/>
        <v>1345.5000000000002</v>
      </c>
      <c r="AD30" s="180" t="s">
        <v>142</v>
      </c>
    </row>
    <row r="31" spans="1:30" x14ac:dyDescent="0.25">
      <c r="A31" s="79">
        <v>16</v>
      </c>
      <c r="B31" s="74" t="s">
        <v>84</v>
      </c>
      <c r="C31" s="74" t="s">
        <v>132</v>
      </c>
      <c r="D31" s="81" t="s">
        <v>38</v>
      </c>
      <c r="E31" s="76" t="s">
        <v>35</v>
      </c>
      <c r="F31" s="77">
        <v>97</v>
      </c>
      <c r="G31" s="77">
        <v>127</v>
      </c>
      <c r="H31" s="77"/>
      <c r="I31" s="77">
        <f t="shared" si="2"/>
        <v>224</v>
      </c>
      <c r="J31" s="77">
        <v>200</v>
      </c>
      <c r="K31" s="78">
        <v>1663.6</v>
      </c>
      <c r="L31" s="9"/>
      <c r="M31" s="123">
        <f t="shared" si="0"/>
        <v>0</v>
      </c>
      <c r="N31" s="40"/>
      <c r="O31" s="3"/>
      <c r="P31" s="40"/>
      <c r="Q31" s="3"/>
      <c r="R31" s="3"/>
      <c r="S31" s="10"/>
      <c r="T31" s="10"/>
      <c r="U31" s="41"/>
      <c r="V31" s="46">
        <v>1663.6</v>
      </c>
      <c r="W31" s="45">
        <v>120.1</v>
      </c>
      <c r="X31" s="44">
        <v>120.1</v>
      </c>
      <c r="Y31" s="5"/>
      <c r="Z31" s="5"/>
      <c r="AA31" s="11"/>
      <c r="AB31" s="11"/>
      <c r="AC31" s="171">
        <f t="shared" si="3"/>
        <v>1783.6999999999998</v>
      </c>
      <c r="AD31" s="180" t="s">
        <v>142</v>
      </c>
    </row>
    <row r="32" spans="1:30" x14ac:dyDescent="0.25">
      <c r="A32" s="73">
        <v>17</v>
      </c>
      <c r="B32" s="74" t="s">
        <v>85</v>
      </c>
      <c r="C32" s="74" t="s">
        <v>133</v>
      </c>
      <c r="D32" s="76" t="s">
        <v>38</v>
      </c>
      <c r="E32" s="81" t="s">
        <v>35</v>
      </c>
      <c r="F32" s="82">
        <v>86</v>
      </c>
      <c r="G32" s="82">
        <v>97</v>
      </c>
      <c r="H32" s="82"/>
      <c r="I32" s="77">
        <f t="shared" si="2"/>
        <v>183</v>
      </c>
      <c r="J32" s="82">
        <v>162</v>
      </c>
      <c r="K32" s="78">
        <v>1418.7</v>
      </c>
      <c r="L32" s="9"/>
      <c r="M32" s="123">
        <f t="shared" si="0"/>
        <v>0</v>
      </c>
      <c r="N32" s="40"/>
      <c r="O32" s="3"/>
      <c r="P32" s="40"/>
      <c r="Q32" s="3"/>
      <c r="R32" s="3"/>
      <c r="S32" s="10"/>
      <c r="T32" s="10"/>
      <c r="U32" s="41">
        <v>94.9</v>
      </c>
      <c r="V32" s="46">
        <v>1513.6000000000001</v>
      </c>
      <c r="W32" s="45">
        <v>102.4</v>
      </c>
      <c r="X32" s="44">
        <v>102.4</v>
      </c>
      <c r="Y32" s="7"/>
      <c r="Z32" s="7"/>
      <c r="AA32" s="13"/>
      <c r="AB32" s="13"/>
      <c r="AC32" s="171">
        <f t="shared" si="3"/>
        <v>1616.0000000000002</v>
      </c>
      <c r="AD32" s="180" t="s">
        <v>142</v>
      </c>
    </row>
    <row r="33" spans="1:30" x14ac:dyDescent="0.25">
      <c r="A33" s="79">
        <v>18</v>
      </c>
      <c r="B33" s="74" t="s">
        <v>86</v>
      </c>
      <c r="C33" s="75" t="s">
        <v>134</v>
      </c>
      <c r="D33" s="75" t="s">
        <v>38</v>
      </c>
      <c r="E33" s="75" t="s">
        <v>35</v>
      </c>
      <c r="F33" s="80">
        <v>61</v>
      </c>
      <c r="G33" s="80">
        <v>69</v>
      </c>
      <c r="H33" s="80"/>
      <c r="I33" s="77">
        <f t="shared" si="2"/>
        <v>130</v>
      </c>
      <c r="J33" s="80">
        <v>115</v>
      </c>
      <c r="K33" s="78">
        <v>1115.8</v>
      </c>
      <c r="L33" s="9"/>
      <c r="M33" s="123">
        <f t="shared" si="0"/>
        <v>0</v>
      </c>
      <c r="N33" s="40"/>
      <c r="O33" s="3"/>
      <c r="P33" s="40"/>
      <c r="Q33" s="3"/>
      <c r="R33" s="3"/>
      <c r="S33" s="10"/>
      <c r="T33" s="10"/>
      <c r="U33" s="41"/>
      <c r="V33" s="46">
        <v>1115.8</v>
      </c>
      <c r="W33" s="45">
        <v>68.099999999999994</v>
      </c>
      <c r="X33" s="44">
        <v>68.099999999999994</v>
      </c>
      <c r="Y33" s="6"/>
      <c r="Z33" s="6"/>
      <c r="AA33" s="12"/>
      <c r="AB33" s="12"/>
      <c r="AC33" s="171">
        <f t="shared" si="3"/>
        <v>1183.8999999999999</v>
      </c>
      <c r="AD33" s="180" t="s">
        <v>142</v>
      </c>
    </row>
    <row r="34" spans="1:30" x14ac:dyDescent="0.25">
      <c r="A34" s="73">
        <v>19</v>
      </c>
      <c r="B34" s="74" t="s">
        <v>87</v>
      </c>
      <c r="C34" s="74" t="s">
        <v>39</v>
      </c>
      <c r="D34" s="75" t="s">
        <v>38</v>
      </c>
      <c r="E34" s="75" t="s">
        <v>35</v>
      </c>
      <c r="F34" s="80">
        <v>62</v>
      </c>
      <c r="G34" s="80">
        <v>83</v>
      </c>
      <c r="H34" s="80"/>
      <c r="I34" s="77">
        <f t="shared" si="2"/>
        <v>145</v>
      </c>
      <c r="J34" s="80">
        <v>130</v>
      </c>
      <c r="K34" s="78">
        <v>1212.5</v>
      </c>
      <c r="L34" s="9"/>
      <c r="M34" s="123">
        <f t="shared" si="0"/>
        <v>89.1</v>
      </c>
      <c r="N34" s="40">
        <v>60.6</v>
      </c>
      <c r="O34" s="3"/>
      <c r="P34" s="40">
        <v>28.5</v>
      </c>
      <c r="Q34" s="3"/>
      <c r="R34" s="3"/>
      <c r="S34" s="10"/>
      <c r="T34" s="10"/>
      <c r="U34" s="41"/>
      <c r="V34" s="46">
        <v>1301.5999999999999</v>
      </c>
      <c r="W34" s="45">
        <v>71.599999999999994</v>
      </c>
      <c r="X34" s="42">
        <v>71.599999999999994</v>
      </c>
      <c r="Y34" s="6"/>
      <c r="Z34" s="6"/>
      <c r="AA34" s="12"/>
      <c r="AB34" s="12"/>
      <c r="AC34" s="171">
        <f t="shared" si="3"/>
        <v>1373.1999999999998</v>
      </c>
      <c r="AD34" s="180" t="s">
        <v>142</v>
      </c>
    </row>
    <row r="35" spans="1:30" x14ac:dyDescent="0.25">
      <c r="A35" s="79">
        <v>20</v>
      </c>
      <c r="B35" s="74" t="s">
        <v>88</v>
      </c>
      <c r="C35" s="74" t="s">
        <v>40</v>
      </c>
      <c r="D35" s="75" t="s">
        <v>38</v>
      </c>
      <c r="E35" s="75" t="s">
        <v>35</v>
      </c>
      <c r="F35" s="80">
        <v>63</v>
      </c>
      <c r="G35" s="80">
        <v>78</v>
      </c>
      <c r="H35" s="80"/>
      <c r="I35" s="77">
        <f t="shared" si="2"/>
        <v>141</v>
      </c>
      <c r="J35" s="80">
        <v>125</v>
      </c>
      <c r="K35" s="78">
        <v>1180.3</v>
      </c>
      <c r="L35" s="9"/>
      <c r="M35" s="123">
        <f t="shared" si="0"/>
        <v>0</v>
      </c>
      <c r="N35" s="40"/>
      <c r="O35" s="3"/>
      <c r="P35" s="40"/>
      <c r="Q35" s="3"/>
      <c r="R35" s="3"/>
      <c r="S35" s="10"/>
      <c r="T35" s="10"/>
      <c r="U35" s="41"/>
      <c r="V35" s="46">
        <v>1180.3</v>
      </c>
      <c r="W35" s="45">
        <v>70.5</v>
      </c>
      <c r="X35" s="42">
        <v>70.5</v>
      </c>
      <c r="Y35" s="6"/>
      <c r="Z35" s="6"/>
      <c r="AA35" s="12"/>
      <c r="AB35" s="12"/>
      <c r="AC35" s="171">
        <f t="shared" si="3"/>
        <v>1250.8</v>
      </c>
      <c r="AD35" s="180" t="s">
        <v>142</v>
      </c>
    </row>
    <row r="36" spans="1:30" x14ac:dyDescent="0.25">
      <c r="A36" s="73">
        <v>21</v>
      </c>
      <c r="B36" s="74" t="s">
        <v>89</v>
      </c>
      <c r="C36" s="74" t="s">
        <v>41</v>
      </c>
      <c r="D36" s="81" t="s">
        <v>38</v>
      </c>
      <c r="E36" s="81" t="s">
        <v>35</v>
      </c>
      <c r="F36" s="82">
        <v>62</v>
      </c>
      <c r="G36" s="82">
        <v>93</v>
      </c>
      <c r="H36" s="82"/>
      <c r="I36" s="77">
        <f t="shared" si="2"/>
        <v>155</v>
      </c>
      <c r="J36" s="82">
        <v>140</v>
      </c>
      <c r="K36" s="78">
        <v>1276.9000000000001</v>
      </c>
      <c r="L36" s="9"/>
      <c r="M36" s="123">
        <f t="shared" si="0"/>
        <v>0</v>
      </c>
      <c r="N36" s="40"/>
      <c r="O36" s="3"/>
      <c r="P36" s="40"/>
      <c r="Q36" s="3"/>
      <c r="R36" s="3"/>
      <c r="S36" s="10"/>
      <c r="T36" s="10"/>
      <c r="U36" s="41">
        <v>55.9</v>
      </c>
      <c r="V36" s="46">
        <v>1332.8000000000002</v>
      </c>
      <c r="W36" s="45">
        <v>69.3</v>
      </c>
      <c r="X36" s="42">
        <v>69.3</v>
      </c>
      <c r="Y36" s="7"/>
      <c r="Z36" s="7"/>
      <c r="AA36" s="13"/>
      <c r="AB36" s="13"/>
      <c r="AC36" s="171">
        <f t="shared" si="3"/>
        <v>1402.1000000000001</v>
      </c>
      <c r="AD36" s="180" t="s">
        <v>142</v>
      </c>
    </row>
    <row r="37" spans="1:30" x14ac:dyDescent="0.25">
      <c r="A37" s="79">
        <v>22</v>
      </c>
      <c r="B37" s="74" t="s">
        <v>90</v>
      </c>
      <c r="C37" s="74" t="s">
        <v>42</v>
      </c>
      <c r="D37" s="81" t="s">
        <v>38</v>
      </c>
      <c r="E37" s="81" t="s">
        <v>35</v>
      </c>
      <c r="F37" s="82">
        <v>40</v>
      </c>
      <c r="G37" s="82">
        <v>62</v>
      </c>
      <c r="H37" s="82"/>
      <c r="I37" s="77">
        <f t="shared" si="2"/>
        <v>102</v>
      </c>
      <c r="J37" s="82">
        <v>92</v>
      </c>
      <c r="K37" s="78">
        <v>967.6</v>
      </c>
      <c r="L37" s="9"/>
      <c r="M37" s="123">
        <f t="shared" si="0"/>
        <v>0</v>
      </c>
      <c r="N37" s="40"/>
      <c r="O37" s="3"/>
      <c r="P37" s="40"/>
      <c r="Q37" s="3"/>
      <c r="R37" s="3"/>
      <c r="S37" s="10"/>
      <c r="T37" s="10"/>
      <c r="U37" s="41"/>
      <c r="V37" s="46">
        <v>967.6</v>
      </c>
      <c r="W37" s="45">
        <v>46.2</v>
      </c>
      <c r="X37" s="42">
        <v>46.2</v>
      </c>
      <c r="Y37" s="7"/>
      <c r="Z37" s="7"/>
      <c r="AA37" s="13"/>
      <c r="AB37" s="13"/>
      <c r="AC37" s="171">
        <f t="shared" si="3"/>
        <v>1013.8000000000001</v>
      </c>
      <c r="AD37" s="180" t="s">
        <v>142</v>
      </c>
    </row>
    <row r="38" spans="1:30" x14ac:dyDescent="0.25">
      <c r="A38" s="79">
        <v>23</v>
      </c>
      <c r="B38" s="74" t="s">
        <v>91</v>
      </c>
      <c r="C38" s="74" t="s">
        <v>43</v>
      </c>
      <c r="D38" s="81" t="s">
        <v>38</v>
      </c>
      <c r="E38" s="81" t="s">
        <v>35</v>
      </c>
      <c r="F38" s="82">
        <v>52</v>
      </c>
      <c r="G38" s="82">
        <v>54</v>
      </c>
      <c r="H38" s="82"/>
      <c r="I38" s="77">
        <f t="shared" si="2"/>
        <v>106</v>
      </c>
      <c r="J38" s="82">
        <v>93</v>
      </c>
      <c r="K38" s="78">
        <v>974.1</v>
      </c>
      <c r="L38" s="9"/>
      <c r="M38" s="123">
        <f t="shared" si="0"/>
        <v>0</v>
      </c>
      <c r="N38" s="40"/>
      <c r="O38" s="3"/>
      <c r="P38" s="40"/>
      <c r="Q38" s="3"/>
      <c r="R38" s="3"/>
      <c r="S38" s="10"/>
      <c r="T38" s="10"/>
      <c r="U38" s="41"/>
      <c r="V38" s="46">
        <v>974.1</v>
      </c>
      <c r="W38" s="45">
        <v>61.2</v>
      </c>
      <c r="X38" s="42">
        <v>61.2</v>
      </c>
      <c r="Y38" s="7"/>
      <c r="Z38" s="7"/>
      <c r="AA38" s="13"/>
      <c r="AB38" s="13"/>
      <c r="AC38" s="171">
        <f t="shared" si="3"/>
        <v>1035.3</v>
      </c>
      <c r="AD38" s="180" t="s">
        <v>142</v>
      </c>
    </row>
    <row r="39" spans="1:30" x14ac:dyDescent="0.25">
      <c r="A39" s="79">
        <v>24</v>
      </c>
      <c r="B39" s="74" t="s">
        <v>92</v>
      </c>
      <c r="C39" s="74" t="s">
        <v>144</v>
      </c>
      <c r="D39" s="81" t="s">
        <v>38</v>
      </c>
      <c r="E39" s="81" t="s">
        <v>35</v>
      </c>
      <c r="F39" s="82">
        <v>61</v>
      </c>
      <c r="G39" s="82">
        <v>83</v>
      </c>
      <c r="H39" s="82"/>
      <c r="I39" s="77">
        <f t="shared" si="2"/>
        <v>144</v>
      </c>
      <c r="J39" s="82">
        <v>129</v>
      </c>
      <c r="K39" s="78">
        <v>1206.0999999999999</v>
      </c>
      <c r="L39" s="9"/>
      <c r="M39" s="123">
        <f t="shared" si="0"/>
        <v>23.2</v>
      </c>
      <c r="N39" s="40"/>
      <c r="O39" s="3"/>
      <c r="P39" s="40">
        <v>23.2</v>
      </c>
      <c r="Q39" s="3"/>
      <c r="R39" s="3"/>
      <c r="S39" s="10"/>
      <c r="T39" s="10"/>
      <c r="U39" s="41"/>
      <c r="V39" s="46">
        <v>1229.3</v>
      </c>
      <c r="W39" s="45">
        <v>70.5</v>
      </c>
      <c r="X39" s="42">
        <v>70.5</v>
      </c>
      <c r="Y39" s="7"/>
      <c r="Z39" s="7"/>
      <c r="AA39" s="13"/>
      <c r="AB39" s="13"/>
      <c r="AC39" s="171">
        <f t="shared" si="3"/>
        <v>1299.8</v>
      </c>
      <c r="AD39" s="180" t="s">
        <v>142</v>
      </c>
    </row>
    <row r="40" spans="1:30" x14ac:dyDescent="0.25">
      <c r="A40" s="79">
        <v>25</v>
      </c>
      <c r="B40" s="74" t="s">
        <v>93</v>
      </c>
      <c r="C40" s="74" t="s">
        <v>44</v>
      </c>
      <c r="D40" s="81" t="s">
        <v>38</v>
      </c>
      <c r="E40" s="81" t="s">
        <v>35</v>
      </c>
      <c r="F40" s="82">
        <v>43</v>
      </c>
      <c r="G40" s="82">
        <v>45</v>
      </c>
      <c r="H40" s="82"/>
      <c r="I40" s="77">
        <f t="shared" si="2"/>
        <v>88</v>
      </c>
      <c r="J40" s="133">
        <v>77</v>
      </c>
      <c r="K40" s="134">
        <v>813.3</v>
      </c>
      <c r="L40" s="9"/>
      <c r="M40" s="123">
        <f t="shared" si="0"/>
        <v>0</v>
      </c>
      <c r="N40" s="40"/>
      <c r="O40" s="3"/>
      <c r="P40" s="40"/>
      <c r="Q40" s="3"/>
      <c r="R40" s="3"/>
      <c r="S40" s="10"/>
      <c r="T40" s="10"/>
      <c r="U40" s="41"/>
      <c r="V40" s="46">
        <v>813.3</v>
      </c>
      <c r="W40" s="45">
        <v>48.5</v>
      </c>
      <c r="X40" s="42">
        <v>48.5</v>
      </c>
      <c r="Y40" s="7"/>
      <c r="Z40" s="7"/>
      <c r="AA40" s="13"/>
      <c r="AB40" s="13"/>
      <c r="AC40" s="171">
        <f t="shared" si="3"/>
        <v>861.8</v>
      </c>
      <c r="AD40" s="180" t="s">
        <v>142</v>
      </c>
    </row>
    <row r="41" spans="1:30" x14ac:dyDescent="0.25">
      <c r="A41" s="79">
        <v>26</v>
      </c>
      <c r="B41" s="74" t="s">
        <v>94</v>
      </c>
      <c r="C41" s="74" t="s">
        <v>45</v>
      </c>
      <c r="D41" s="81" t="s">
        <v>38</v>
      </c>
      <c r="E41" s="81" t="s">
        <v>35</v>
      </c>
      <c r="F41" s="82">
        <v>60</v>
      </c>
      <c r="G41" s="82">
        <v>75</v>
      </c>
      <c r="H41" s="82"/>
      <c r="I41" s="77">
        <f t="shared" si="2"/>
        <v>135</v>
      </c>
      <c r="J41" s="133">
        <v>120</v>
      </c>
      <c r="K41" s="134">
        <v>1148.0999999999999</v>
      </c>
      <c r="L41" s="9"/>
      <c r="M41" s="123">
        <f t="shared" si="0"/>
        <v>0</v>
      </c>
      <c r="N41" s="40"/>
      <c r="O41" s="3"/>
      <c r="P41" s="40"/>
      <c r="Q41" s="3"/>
      <c r="R41" s="3"/>
      <c r="S41" s="10"/>
      <c r="T41" s="10"/>
      <c r="U41" s="41"/>
      <c r="V41" s="46">
        <v>1148.0999999999999</v>
      </c>
      <c r="W41" s="45">
        <v>68.099999999999994</v>
      </c>
      <c r="X41" s="42">
        <v>68.099999999999994</v>
      </c>
      <c r="Y41" s="7"/>
      <c r="Z41" s="7"/>
      <c r="AA41" s="13"/>
      <c r="AB41" s="13"/>
      <c r="AC41" s="171">
        <f t="shared" si="3"/>
        <v>1216.1999999999998</v>
      </c>
      <c r="AD41" s="180" t="s">
        <v>142</v>
      </c>
    </row>
    <row r="42" spans="1:30" s="129" customFormat="1" x14ac:dyDescent="0.25">
      <c r="A42" s="79">
        <v>27</v>
      </c>
      <c r="B42" s="128" t="s">
        <v>95</v>
      </c>
      <c r="C42" s="76" t="s">
        <v>33</v>
      </c>
      <c r="D42" s="76" t="s">
        <v>38</v>
      </c>
      <c r="E42" s="76" t="s">
        <v>35</v>
      </c>
      <c r="F42" s="77">
        <v>276</v>
      </c>
      <c r="G42" s="77">
        <v>241</v>
      </c>
      <c r="H42" s="77"/>
      <c r="I42" s="77">
        <f t="shared" si="2"/>
        <v>517</v>
      </c>
      <c r="J42" s="133">
        <v>448</v>
      </c>
      <c r="K42" s="134">
        <v>3261.7</v>
      </c>
      <c r="L42" s="9"/>
      <c r="M42" s="123">
        <f t="shared" si="0"/>
        <v>88.4</v>
      </c>
      <c r="N42" s="40"/>
      <c r="O42" s="3"/>
      <c r="P42" s="40">
        <v>88.4</v>
      </c>
      <c r="Q42" s="3"/>
      <c r="R42" s="3"/>
      <c r="S42" s="10"/>
      <c r="T42" s="10"/>
      <c r="U42" s="41">
        <v>128.80000000000001</v>
      </c>
      <c r="V42" s="46">
        <v>3478.9</v>
      </c>
      <c r="W42" s="45">
        <v>322.2</v>
      </c>
      <c r="X42" s="41">
        <v>322.2</v>
      </c>
      <c r="Y42" s="5"/>
      <c r="Z42" s="5"/>
      <c r="AA42" s="11"/>
      <c r="AB42" s="11"/>
      <c r="AC42" s="171">
        <f t="shared" si="3"/>
        <v>3801.1</v>
      </c>
      <c r="AD42" s="180" t="s">
        <v>142</v>
      </c>
    </row>
    <row r="43" spans="1:30" s="144" customFormat="1" x14ac:dyDescent="0.25">
      <c r="A43" s="130">
        <v>28</v>
      </c>
      <c r="B43" s="131" t="s">
        <v>96</v>
      </c>
      <c r="C43" s="132" t="s">
        <v>33</v>
      </c>
      <c r="D43" s="132" t="s">
        <v>38</v>
      </c>
      <c r="E43" s="132" t="s">
        <v>35</v>
      </c>
      <c r="F43" s="133">
        <v>122</v>
      </c>
      <c r="G43" s="133">
        <v>149</v>
      </c>
      <c r="H43" s="133"/>
      <c r="I43" s="133">
        <f t="shared" si="2"/>
        <v>271</v>
      </c>
      <c r="J43" s="133">
        <v>241</v>
      </c>
      <c r="K43" s="134">
        <v>1927.8</v>
      </c>
      <c r="L43" s="16"/>
      <c r="M43" s="135">
        <f t="shared" si="0"/>
        <v>0</v>
      </c>
      <c r="N43" s="136"/>
      <c r="O43" s="137"/>
      <c r="P43" s="136"/>
      <c r="Q43" s="137"/>
      <c r="R43" s="137"/>
      <c r="S43" s="138"/>
      <c r="T43" s="138"/>
      <c r="U43" s="139">
        <v>78.2</v>
      </c>
      <c r="V43" s="140">
        <v>2006</v>
      </c>
      <c r="W43" s="141">
        <v>152.5</v>
      </c>
      <c r="X43" s="139">
        <v>152.5</v>
      </c>
      <c r="Y43" s="142"/>
      <c r="Z43" s="142"/>
      <c r="AA43" s="143"/>
      <c r="AB43" s="143"/>
      <c r="AC43" s="173">
        <f t="shared" si="3"/>
        <v>2158.5</v>
      </c>
      <c r="AD43" s="180" t="s">
        <v>142</v>
      </c>
    </row>
    <row r="44" spans="1:30" x14ac:dyDescent="0.25">
      <c r="A44" s="79">
        <v>29</v>
      </c>
      <c r="B44" s="74" t="s">
        <v>97</v>
      </c>
      <c r="C44" s="81" t="s">
        <v>33</v>
      </c>
      <c r="D44" s="81" t="s">
        <v>38</v>
      </c>
      <c r="E44" s="81" t="s">
        <v>35</v>
      </c>
      <c r="F44" s="82">
        <v>128</v>
      </c>
      <c r="G44" s="82">
        <v>158</v>
      </c>
      <c r="H44" s="82"/>
      <c r="I44" s="77">
        <f t="shared" si="2"/>
        <v>286</v>
      </c>
      <c r="J44" s="133">
        <v>254</v>
      </c>
      <c r="K44" s="134">
        <v>2011.6</v>
      </c>
      <c r="L44" s="9"/>
      <c r="M44" s="123">
        <f t="shared" si="0"/>
        <v>38</v>
      </c>
      <c r="N44" s="40"/>
      <c r="O44" s="3"/>
      <c r="P44" s="40">
        <v>38</v>
      </c>
      <c r="Q44" s="3"/>
      <c r="R44" s="3"/>
      <c r="S44" s="10"/>
      <c r="T44" s="10"/>
      <c r="U44" s="41">
        <v>49.4</v>
      </c>
      <c r="V44" s="46">
        <v>2099</v>
      </c>
      <c r="W44" s="45">
        <v>149</v>
      </c>
      <c r="X44" s="42">
        <v>149</v>
      </c>
      <c r="Y44" s="7"/>
      <c r="Z44" s="7"/>
      <c r="AA44" s="13"/>
      <c r="AB44" s="13"/>
      <c r="AC44" s="171">
        <f t="shared" si="3"/>
        <v>2248</v>
      </c>
      <c r="AD44" s="180" t="s">
        <v>142</v>
      </c>
    </row>
    <row r="45" spans="1:30" x14ac:dyDescent="0.25">
      <c r="A45" s="79">
        <v>30</v>
      </c>
      <c r="B45" s="74" t="s">
        <v>98</v>
      </c>
      <c r="C45" s="74" t="s">
        <v>46</v>
      </c>
      <c r="D45" s="81" t="s">
        <v>38</v>
      </c>
      <c r="E45" s="81" t="s">
        <v>35</v>
      </c>
      <c r="F45" s="82">
        <v>32</v>
      </c>
      <c r="G45" s="82">
        <v>52</v>
      </c>
      <c r="H45" s="82"/>
      <c r="I45" s="77">
        <f t="shared" si="2"/>
        <v>84</v>
      </c>
      <c r="J45" s="133">
        <v>76</v>
      </c>
      <c r="K45" s="134">
        <v>802.8</v>
      </c>
      <c r="L45" s="9"/>
      <c r="M45" s="123">
        <f t="shared" si="0"/>
        <v>0</v>
      </c>
      <c r="N45" s="40"/>
      <c r="O45" s="3"/>
      <c r="P45" s="40"/>
      <c r="Q45" s="3"/>
      <c r="R45" s="3"/>
      <c r="S45" s="10"/>
      <c r="T45" s="10"/>
      <c r="U45" s="41"/>
      <c r="V45" s="46">
        <v>802.8</v>
      </c>
      <c r="W45" s="45">
        <v>39.299999999999997</v>
      </c>
      <c r="X45" s="42">
        <v>39.299999999999997</v>
      </c>
      <c r="Y45" s="7"/>
      <c r="Z45" s="7"/>
      <c r="AA45" s="13"/>
      <c r="AB45" s="13"/>
      <c r="AC45" s="171">
        <f t="shared" si="3"/>
        <v>842.09999999999991</v>
      </c>
      <c r="AD45" s="180" t="s">
        <v>142</v>
      </c>
    </row>
    <row r="46" spans="1:30" x14ac:dyDescent="0.25">
      <c r="A46" s="79">
        <v>31</v>
      </c>
      <c r="B46" s="131" t="s">
        <v>99</v>
      </c>
      <c r="C46" s="131" t="s">
        <v>47</v>
      </c>
      <c r="D46" s="132" t="s">
        <v>38</v>
      </c>
      <c r="E46" s="132" t="s">
        <v>36</v>
      </c>
      <c r="F46" s="133">
        <v>67</v>
      </c>
      <c r="G46" s="133">
        <v>88</v>
      </c>
      <c r="H46" s="133"/>
      <c r="I46" s="133">
        <f t="shared" si="2"/>
        <v>155</v>
      </c>
      <c r="J46" s="133">
        <v>138</v>
      </c>
      <c r="K46" s="134">
        <v>1264.0999999999999</v>
      </c>
      <c r="L46" s="9"/>
      <c r="M46" s="123">
        <f t="shared" si="0"/>
        <v>0</v>
      </c>
      <c r="N46" s="40"/>
      <c r="O46" s="3"/>
      <c r="P46" s="40"/>
      <c r="Q46" s="3"/>
      <c r="R46" s="3"/>
      <c r="S46" s="10"/>
      <c r="T46" s="10"/>
      <c r="U46" s="41"/>
      <c r="V46" s="46">
        <v>1264.0999999999999</v>
      </c>
      <c r="W46" s="45">
        <v>77.400000000000006</v>
      </c>
      <c r="X46" s="42">
        <v>77.400000000000006</v>
      </c>
      <c r="Y46" s="7"/>
      <c r="Z46" s="7"/>
      <c r="AA46" s="13"/>
      <c r="AB46" s="13"/>
      <c r="AC46" s="171">
        <f t="shared" si="3"/>
        <v>1341.5</v>
      </c>
      <c r="AD46" s="180" t="s">
        <v>142</v>
      </c>
    </row>
    <row r="47" spans="1:30" x14ac:dyDescent="0.25">
      <c r="A47" s="79">
        <v>32</v>
      </c>
      <c r="B47" s="131" t="s">
        <v>100</v>
      </c>
      <c r="C47" s="132" t="s">
        <v>48</v>
      </c>
      <c r="D47" s="132" t="s">
        <v>38</v>
      </c>
      <c r="E47" s="132" t="s">
        <v>35</v>
      </c>
      <c r="F47" s="133">
        <v>60</v>
      </c>
      <c r="G47" s="133">
        <v>46</v>
      </c>
      <c r="H47" s="133"/>
      <c r="I47" s="133">
        <f t="shared" si="2"/>
        <v>106</v>
      </c>
      <c r="J47" s="133">
        <v>91</v>
      </c>
      <c r="K47" s="134">
        <v>961.2</v>
      </c>
      <c r="L47" s="9"/>
      <c r="M47" s="123">
        <f t="shared" si="0"/>
        <v>0</v>
      </c>
      <c r="N47" s="40"/>
      <c r="O47" s="3"/>
      <c r="P47" s="40"/>
      <c r="Q47" s="3"/>
      <c r="R47" s="3"/>
      <c r="S47" s="10"/>
      <c r="T47" s="10"/>
      <c r="U47" s="41"/>
      <c r="V47" s="46">
        <v>961.2</v>
      </c>
      <c r="W47" s="45">
        <v>71.599999999999994</v>
      </c>
      <c r="X47" s="42">
        <v>71.599999999999994</v>
      </c>
      <c r="Y47" s="7"/>
      <c r="Z47" s="7"/>
      <c r="AA47" s="13"/>
      <c r="AB47" s="13"/>
      <c r="AC47" s="171">
        <f t="shared" si="3"/>
        <v>1032.8</v>
      </c>
      <c r="AD47" s="180" t="s">
        <v>142</v>
      </c>
    </row>
    <row r="48" spans="1:30" x14ac:dyDescent="0.25">
      <c r="A48" s="79">
        <v>33</v>
      </c>
      <c r="B48" s="131" t="s">
        <v>101</v>
      </c>
      <c r="C48" s="131" t="s">
        <v>49</v>
      </c>
      <c r="D48" s="132" t="s">
        <v>38</v>
      </c>
      <c r="E48" s="132" t="s">
        <v>35</v>
      </c>
      <c r="F48" s="133">
        <v>27</v>
      </c>
      <c r="G48" s="133">
        <v>41</v>
      </c>
      <c r="H48" s="133"/>
      <c r="I48" s="133">
        <f t="shared" si="2"/>
        <v>68</v>
      </c>
      <c r="J48" s="133">
        <v>61</v>
      </c>
      <c r="K48" s="134">
        <v>644.29999999999995</v>
      </c>
      <c r="L48" s="9"/>
      <c r="M48" s="123">
        <f t="shared" si="0"/>
        <v>0</v>
      </c>
      <c r="N48" s="40"/>
      <c r="O48" s="3"/>
      <c r="P48" s="40"/>
      <c r="Q48" s="3"/>
      <c r="R48" s="3"/>
      <c r="S48" s="10"/>
      <c r="T48" s="10"/>
      <c r="U48" s="41"/>
      <c r="V48" s="46">
        <v>644.29999999999995</v>
      </c>
      <c r="W48" s="45">
        <v>30</v>
      </c>
      <c r="X48" s="42">
        <v>30</v>
      </c>
      <c r="Y48" s="7"/>
      <c r="Z48" s="7"/>
      <c r="AA48" s="13"/>
      <c r="AB48" s="13"/>
      <c r="AC48" s="171">
        <f t="shared" si="3"/>
        <v>674.3</v>
      </c>
      <c r="AD48" s="180" t="s">
        <v>142</v>
      </c>
    </row>
    <row r="49" spans="1:30" x14ac:dyDescent="0.25">
      <c r="A49" s="79">
        <v>34</v>
      </c>
      <c r="B49" s="131" t="s">
        <v>102</v>
      </c>
      <c r="C49" s="131" t="s">
        <v>50</v>
      </c>
      <c r="D49" s="132" t="s">
        <v>38</v>
      </c>
      <c r="E49" s="132" t="s">
        <v>35</v>
      </c>
      <c r="F49" s="133">
        <v>83</v>
      </c>
      <c r="G49" s="133">
        <v>92</v>
      </c>
      <c r="H49" s="133"/>
      <c r="I49" s="133">
        <f t="shared" si="2"/>
        <v>175</v>
      </c>
      <c r="J49" s="133">
        <v>154</v>
      </c>
      <c r="K49" s="134">
        <v>1367.2</v>
      </c>
      <c r="L49" s="9"/>
      <c r="M49" s="123">
        <f t="shared" si="0"/>
        <v>0</v>
      </c>
      <c r="N49" s="40"/>
      <c r="O49" s="3"/>
      <c r="P49" s="40"/>
      <c r="Q49" s="3"/>
      <c r="R49" s="3"/>
      <c r="S49" s="10"/>
      <c r="T49" s="10"/>
      <c r="U49" s="41"/>
      <c r="V49" s="46">
        <v>1367.2</v>
      </c>
      <c r="W49" s="45">
        <v>95.9</v>
      </c>
      <c r="X49" s="42">
        <v>95.9</v>
      </c>
      <c r="Y49" s="7"/>
      <c r="Z49" s="7"/>
      <c r="AA49" s="13"/>
      <c r="AB49" s="13"/>
      <c r="AC49" s="171">
        <f t="shared" si="3"/>
        <v>1463.1000000000001</v>
      </c>
      <c r="AD49" s="180" t="s">
        <v>142</v>
      </c>
    </row>
    <row r="50" spans="1:30" x14ac:dyDescent="0.25">
      <c r="A50" s="79">
        <v>35</v>
      </c>
      <c r="B50" s="131" t="s">
        <v>103</v>
      </c>
      <c r="C50" s="131" t="s">
        <v>51</v>
      </c>
      <c r="D50" s="132" t="s">
        <v>38</v>
      </c>
      <c r="E50" s="132" t="s">
        <v>35</v>
      </c>
      <c r="F50" s="133">
        <v>55</v>
      </c>
      <c r="G50" s="133">
        <v>72</v>
      </c>
      <c r="H50" s="133"/>
      <c r="I50" s="133">
        <f t="shared" si="2"/>
        <v>127</v>
      </c>
      <c r="J50" s="133">
        <v>113</v>
      </c>
      <c r="K50" s="134">
        <v>1103</v>
      </c>
      <c r="L50" s="9"/>
      <c r="M50" s="123">
        <f t="shared" si="0"/>
        <v>0</v>
      </c>
      <c r="N50" s="40"/>
      <c r="O50" s="3"/>
      <c r="P50" s="40"/>
      <c r="Q50" s="3"/>
      <c r="R50" s="3"/>
      <c r="S50" s="10"/>
      <c r="T50" s="10"/>
      <c r="U50" s="41"/>
      <c r="V50" s="46">
        <v>1103</v>
      </c>
      <c r="W50" s="45">
        <v>62.4</v>
      </c>
      <c r="X50" s="42">
        <v>62.4</v>
      </c>
      <c r="Y50" s="7"/>
      <c r="Z50" s="7"/>
      <c r="AA50" s="13"/>
      <c r="AB50" s="13"/>
      <c r="AC50" s="171">
        <f t="shared" si="3"/>
        <v>1165.4000000000001</v>
      </c>
      <c r="AD50" s="180" t="s">
        <v>142</v>
      </c>
    </row>
    <row r="51" spans="1:30" x14ac:dyDescent="0.25">
      <c r="A51" s="79">
        <v>36</v>
      </c>
      <c r="B51" s="131" t="s">
        <v>106</v>
      </c>
      <c r="C51" s="131" t="s">
        <v>52</v>
      </c>
      <c r="D51" s="132" t="s">
        <v>38</v>
      </c>
      <c r="E51" s="132" t="s">
        <v>36</v>
      </c>
      <c r="F51" s="133">
        <v>52</v>
      </c>
      <c r="G51" s="133">
        <v>55</v>
      </c>
      <c r="H51" s="133"/>
      <c r="I51" s="133">
        <f t="shared" si="2"/>
        <v>107</v>
      </c>
      <c r="J51" s="133">
        <v>94</v>
      </c>
      <c r="K51" s="134">
        <v>980.5</v>
      </c>
      <c r="L51" s="9"/>
      <c r="M51" s="123">
        <f t="shared" si="0"/>
        <v>151.9</v>
      </c>
      <c r="N51" s="40"/>
      <c r="O51" s="3"/>
      <c r="P51" s="40">
        <v>151.9</v>
      </c>
      <c r="Q51" s="3"/>
      <c r="R51" s="3"/>
      <c r="S51" s="10"/>
      <c r="T51" s="10"/>
      <c r="U51" s="41"/>
      <c r="V51" s="46">
        <v>1132.4000000000001</v>
      </c>
      <c r="W51" s="45">
        <v>117.5</v>
      </c>
      <c r="X51" s="42">
        <v>62.4</v>
      </c>
      <c r="Y51" s="7"/>
      <c r="Z51" s="42">
        <v>55.1</v>
      </c>
      <c r="AA51" s="13"/>
      <c r="AB51" s="13"/>
      <c r="AC51" s="171">
        <f t="shared" si="3"/>
        <v>1249.9000000000001</v>
      </c>
      <c r="AD51" s="180" t="s">
        <v>142</v>
      </c>
    </row>
    <row r="52" spans="1:30" x14ac:dyDescent="0.25">
      <c r="A52" s="79">
        <v>37</v>
      </c>
      <c r="B52" s="131" t="s">
        <v>104</v>
      </c>
      <c r="C52" s="131" t="s">
        <v>53</v>
      </c>
      <c r="D52" s="132" t="s">
        <v>38</v>
      </c>
      <c r="E52" s="132" t="s">
        <v>35</v>
      </c>
      <c r="F52" s="133">
        <v>67</v>
      </c>
      <c r="G52" s="133">
        <v>83</v>
      </c>
      <c r="H52" s="133"/>
      <c r="I52" s="133">
        <f t="shared" si="2"/>
        <v>150</v>
      </c>
      <c r="J52" s="133">
        <v>133</v>
      </c>
      <c r="K52" s="134">
        <v>1231.8</v>
      </c>
      <c r="L52" s="9"/>
      <c r="M52" s="123">
        <f t="shared" si="0"/>
        <v>94.3</v>
      </c>
      <c r="N52" s="40">
        <v>94.3</v>
      </c>
      <c r="O52" s="3"/>
      <c r="P52" s="40"/>
      <c r="Q52" s="3"/>
      <c r="R52" s="3"/>
      <c r="S52" s="10"/>
      <c r="T52" s="10"/>
      <c r="U52" s="41">
        <v>123.9</v>
      </c>
      <c r="V52" s="46">
        <v>1450</v>
      </c>
      <c r="W52" s="45">
        <v>77.400000000000006</v>
      </c>
      <c r="X52" s="42">
        <v>77.400000000000006</v>
      </c>
      <c r="Y52" s="7"/>
      <c r="Z52" s="7"/>
      <c r="AA52" s="13"/>
      <c r="AB52" s="13"/>
      <c r="AC52" s="171">
        <f t="shared" si="3"/>
        <v>1527.4</v>
      </c>
      <c r="AD52" s="180" t="s">
        <v>142</v>
      </c>
    </row>
    <row r="53" spans="1:30" x14ac:dyDescent="0.25">
      <c r="A53" s="79">
        <v>38</v>
      </c>
      <c r="B53" s="131" t="s">
        <v>105</v>
      </c>
      <c r="C53" s="131" t="s">
        <v>54</v>
      </c>
      <c r="D53" s="132" t="s">
        <v>38</v>
      </c>
      <c r="E53" s="132" t="s">
        <v>35</v>
      </c>
      <c r="F53" s="133">
        <v>42</v>
      </c>
      <c r="G53" s="133">
        <v>64</v>
      </c>
      <c r="H53" s="133"/>
      <c r="I53" s="133">
        <f t="shared" si="2"/>
        <v>106</v>
      </c>
      <c r="J53" s="133">
        <v>96</v>
      </c>
      <c r="K53" s="134">
        <v>993.4</v>
      </c>
      <c r="L53" s="9"/>
      <c r="M53" s="123">
        <f t="shared" si="0"/>
        <v>0</v>
      </c>
      <c r="N53" s="40"/>
      <c r="O53" s="3"/>
      <c r="P53" s="40"/>
      <c r="Q53" s="3"/>
      <c r="R53" s="3"/>
      <c r="S53" s="10"/>
      <c r="T53" s="10"/>
      <c r="U53" s="41">
        <v>45.1</v>
      </c>
      <c r="V53" s="46">
        <v>1038.5</v>
      </c>
      <c r="W53" s="45">
        <v>49.7</v>
      </c>
      <c r="X53" s="42">
        <v>49.7</v>
      </c>
      <c r="Y53" s="7"/>
      <c r="Z53" s="7"/>
      <c r="AA53" s="13"/>
      <c r="AB53" s="13"/>
      <c r="AC53" s="171">
        <f t="shared" si="3"/>
        <v>1088.2</v>
      </c>
      <c r="AD53" s="180" t="s">
        <v>142</v>
      </c>
    </row>
    <row r="54" spans="1:30" x14ac:dyDescent="0.25">
      <c r="A54" s="79">
        <v>39</v>
      </c>
      <c r="B54" s="131" t="s">
        <v>107</v>
      </c>
      <c r="C54" s="131" t="s">
        <v>55</v>
      </c>
      <c r="D54" s="132" t="s">
        <v>38</v>
      </c>
      <c r="E54" s="132" t="s">
        <v>35</v>
      </c>
      <c r="F54" s="133">
        <v>64</v>
      </c>
      <c r="G54" s="133">
        <v>68</v>
      </c>
      <c r="H54" s="133"/>
      <c r="I54" s="133">
        <f t="shared" si="2"/>
        <v>132</v>
      </c>
      <c r="J54" s="133">
        <v>116</v>
      </c>
      <c r="K54" s="134">
        <v>1122.3</v>
      </c>
      <c r="L54" s="9"/>
      <c r="M54" s="123">
        <f t="shared" si="0"/>
        <v>20</v>
      </c>
      <c r="N54" s="40"/>
      <c r="O54" s="3"/>
      <c r="P54" s="40">
        <v>20</v>
      </c>
      <c r="Q54" s="3"/>
      <c r="R54" s="3"/>
      <c r="S54" s="10"/>
      <c r="T54" s="10"/>
      <c r="U54" s="41"/>
      <c r="V54" s="46">
        <v>1142.3</v>
      </c>
      <c r="W54" s="45">
        <v>75.099999999999994</v>
      </c>
      <c r="X54" s="42">
        <v>75.099999999999994</v>
      </c>
      <c r="Y54" s="7"/>
      <c r="Z54" s="7"/>
      <c r="AA54" s="13"/>
      <c r="AB54" s="13"/>
      <c r="AC54" s="171">
        <f t="shared" si="3"/>
        <v>1217.3999999999999</v>
      </c>
      <c r="AD54" s="180" t="s">
        <v>142</v>
      </c>
    </row>
    <row r="55" spans="1:30" x14ac:dyDescent="0.25">
      <c r="A55" s="79">
        <v>40</v>
      </c>
      <c r="B55" s="131" t="s">
        <v>108</v>
      </c>
      <c r="C55" s="131" t="s">
        <v>56</v>
      </c>
      <c r="D55" s="132" t="s">
        <v>38</v>
      </c>
      <c r="E55" s="132" t="s">
        <v>36</v>
      </c>
      <c r="F55" s="133">
        <v>48</v>
      </c>
      <c r="G55" s="133">
        <v>35</v>
      </c>
      <c r="H55" s="133"/>
      <c r="I55" s="133">
        <f t="shared" si="2"/>
        <v>83</v>
      </c>
      <c r="J55" s="133">
        <v>71</v>
      </c>
      <c r="K55" s="134">
        <v>749.9</v>
      </c>
      <c r="L55" s="9"/>
      <c r="M55" s="123">
        <f t="shared" si="0"/>
        <v>0</v>
      </c>
      <c r="N55" s="40"/>
      <c r="O55" s="3"/>
      <c r="P55" s="40"/>
      <c r="Q55" s="3"/>
      <c r="R55" s="3"/>
      <c r="S55" s="10"/>
      <c r="T55" s="10"/>
      <c r="U55" s="41"/>
      <c r="V55" s="46">
        <v>749.9</v>
      </c>
      <c r="W55" s="45">
        <v>55.4</v>
      </c>
      <c r="X55" s="42">
        <v>55.4</v>
      </c>
      <c r="Y55" s="7"/>
      <c r="Z55" s="7"/>
      <c r="AA55" s="13"/>
      <c r="AB55" s="13"/>
      <c r="AC55" s="171">
        <f t="shared" si="3"/>
        <v>805.3</v>
      </c>
      <c r="AD55" s="180" t="s">
        <v>142</v>
      </c>
    </row>
    <row r="56" spans="1:30" x14ac:dyDescent="0.25">
      <c r="A56" s="79">
        <v>41</v>
      </c>
      <c r="B56" s="131" t="s">
        <v>109</v>
      </c>
      <c r="C56" s="131" t="s">
        <v>57</v>
      </c>
      <c r="D56" s="132" t="s">
        <v>38</v>
      </c>
      <c r="E56" s="132" t="s">
        <v>35</v>
      </c>
      <c r="F56" s="133">
        <v>72</v>
      </c>
      <c r="G56" s="133">
        <v>79</v>
      </c>
      <c r="H56" s="133"/>
      <c r="I56" s="133">
        <f t="shared" si="2"/>
        <v>151</v>
      </c>
      <c r="J56" s="133">
        <v>133</v>
      </c>
      <c r="K56" s="134">
        <v>1231.8</v>
      </c>
      <c r="L56" s="9"/>
      <c r="M56" s="123">
        <f t="shared" si="0"/>
        <v>28.4</v>
      </c>
      <c r="N56" s="40"/>
      <c r="O56" s="3"/>
      <c r="P56" s="40">
        <v>28.4</v>
      </c>
      <c r="Q56" s="3"/>
      <c r="R56" s="3"/>
      <c r="S56" s="10"/>
      <c r="T56" s="10"/>
      <c r="U56" s="41"/>
      <c r="V56" s="46">
        <v>1260.2</v>
      </c>
      <c r="W56" s="45">
        <v>82</v>
      </c>
      <c r="X56" s="42">
        <v>82</v>
      </c>
      <c r="Y56" s="7"/>
      <c r="Z56" s="7"/>
      <c r="AA56" s="13"/>
      <c r="AB56" s="13"/>
      <c r="AC56" s="171">
        <f t="shared" si="3"/>
        <v>1342.2</v>
      </c>
      <c r="AD56" s="180" t="s">
        <v>142</v>
      </c>
    </row>
    <row r="57" spans="1:30" x14ac:dyDescent="0.25">
      <c r="A57" s="79">
        <v>42</v>
      </c>
      <c r="B57" s="131" t="s">
        <v>110</v>
      </c>
      <c r="C57" s="131" t="s">
        <v>58</v>
      </c>
      <c r="D57" s="132" t="s">
        <v>38</v>
      </c>
      <c r="E57" s="132" t="s">
        <v>35</v>
      </c>
      <c r="F57" s="133">
        <v>56</v>
      </c>
      <c r="G57" s="133">
        <v>50</v>
      </c>
      <c r="H57" s="133"/>
      <c r="I57" s="133">
        <f t="shared" si="2"/>
        <v>106</v>
      </c>
      <c r="J57" s="133">
        <v>92</v>
      </c>
      <c r="K57" s="134">
        <v>967.6</v>
      </c>
      <c r="L57" s="9"/>
      <c r="M57" s="123">
        <f t="shared" si="0"/>
        <v>0</v>
      </c>
      <c r="N57" s="40"/>
      <c r="O57" s="3"/>
      <c r="P57" s="40"/>
      <c r="Q57" s="3"/>
      <c r="R57" s="3"/>
      <c r="S57" s="10"/>
      <c r="T57" s="10"/>
      <c r="U57" s="41"/>
      <c r="V57" s="46">
        <v>967.6</v>
      </c>
      <c r="W57" s="45">
        <v>67</v>
      </c>
      <c r="X57" s="42">
        <v>67</v>
      </c>
      <c r="Y57" s="7"/>
      <c r="Z57" s="7"/>
      <c r="AA57" s="13"/>
      <c r="AB57" s="13"/>
      <c r="AC57" s="171">
        <f t="shared" si="3"/>
        <v>1034.5999999999999</v>
      </c>
      <c r="AD57" s="180" t="s">
        <v>142</v>
      </c>
    </row>
    <row r="58" spans="1:30" x14ac:dyDescent="0.25">
      <c r="A58" s="79">
        <v>43</v>
      </c>
      <c r="B58" s="131" t="s">
        <v>111</v>
      </c>
      <c r="C58" s="131" t="s">
        <v>59</v>
      </c>
      <c r="D58" s="132" t="s">
        <v>38</v>
      </c>
      <c r="E58" s="132" t="s">
        <v>35</v>
      </c>
      <c r="F58" s="133">
        <v>68</v>
      </c>
      <c r="G58" s="133">
        <v>67</v>
      </c>
      <c r="H58" s="133"/>
      <c r="I58" s="133">
        <f t="shared" si="2"/>
        <v>135</v>
      </c>
      <c r="J58" s="133">
        <v>118</v>
      </c>
      <c r="K58" s="134">
        <v>1135.2</v>
      </c>
      <c r="L58" s="9"/>
      <c r="M58" s="123">
        <f t="shared" si="0"/>
        <v>38.200000000000003</v>
      </c>
      <c r="N58" s="40">
        <v>38.200000000000003</v>
      </c>
      <c r="O58" s="3"/>
      <c r="P58" s="40"/>
      <c r="Q58" s="3"/>
      <c r="R58" s="3"/>
      <c r="S58" s="10"/>
      <c r="T58" s="10"/>
      <c r="U58" s="41"/>
      <c r="V58" s="46">
        <v>1173.4000000000001</v>
      </c>
      <c r="W58" s="45">
        <v>78.5</v>
      </c>
      <c r="X58" s="42">
        <v>78.5</v>
      </c>
      <c r="Y58" s="7"/>
      <c r="Z58" s="7"/>
      <c r="AA58" s="13"/>
      <c r="AB58" s="13"/>
      <c r="AC58" s="171">
        <f t="shared" si="3"/>
        <v>1251.9000000000001</v>
      </c>
      <c r="AD58" s="180" t="s">
        <v>142</v>
      </c>
    </row>
    <row r="59" spans="1:30" ht="15.75" thickBot="1" x14ac:dyDescent="0.3">
      <c r="A59" s="84">
        <v>44</v>
      </c>
      <c r="B59" s="238" t="s">
        <v>112</v>
      </c>
      <c r="C59" s="238" t="s">
        <v>60</v>
      </c>
      <c r="D59" s="239" t="s">
        <v>38</v>
      </c>
      <c r="E59" s="239" t="s">
        <v>35</v>
      </c>
      <c r="F59" s="240">
        <v>60</v>
      </c>
      <c r="G59" s="240">
        <v>59</v>
      </c>
      <c r="H59" s="240"/>
      <c r="I59" s="133">
        <f t="shared" si="2"/>
        <v>119</v>
      </c>
      <c r="J59" s="240">
        <v>104</v>
      </c>
      <c r="K59" s="241">
        <v>1045</v>
      </c>
      <c r="L59" s="51"/>
      <c r="M59" s="124">
        <f t="shared" si="0"/>
        <v>139.19999999999999</v>
      </c>
      <c r="N59" s="52">
        <v>139.19999999999999</v>
      </c>
      <c r="O59" s="53"/>
      <c r="P59" s="52"/>
      <c r="Q59" s="53"/>
      <c r="R59" s="53"/>
      <c r="S59" s="54"/>
      <c r="T59" s="54"/>
      <c r="U59" s="55"/>
      <c r="V59" s="56">
        <v>1184.2</v>
      </c>
      <c r="W59" s="57">
        <v>70.5</v>
      </c>
      <c r="X59" s="47">
        <v>70.5</v>
      </c>
      <c r="Y59" s="70"/>
      <c r="Z59" s="70"/>
      <c r="AA59" s="71"/>
      <c r="AB59" s="71"/>
      <c r="AC59" s="171">
        <f t="shared" si="3"/>
        <v>1254.7</v>
      </c>
      <c r="AD59" s="180" t="s">
        <v>142</v>
      </c>
    </row>
    <row r="60" spans="1:30" ht="15.75" thickBot="1" x14ac:dyDescent="0.3">
      <c r="A60" s="60"/>
      <c r="B60" s="242" t="s">
        <v>61</v>
      </c>
      <c r="C60" s="243"/>
      <c r="D60" s="243"/>
      <c r="E60" s="243"/>
      <c r="F60" s="243">
        <f>SUM(F16:F59)</f>
        <v>3370</v>
      </c>
      <c r="G60" s="243">
        <f>SUM(G16:G59)</f>
        <v>4026</v>
      </c>
      <c r="H60" s="243"/>
      <c r="I60" s="243">
        <f>SUM(I16:I59)</f>
        <v>7396</v>
      </c>
      <c r="J60" s="243">
        <v>6619</v>
      </c>
      <c r="K60" s="244">
        <f>SUM(K16:K59)</f>
        <v>58405.8</v>
      </c>
      <c r="L60" s="66"/>
      <c r="M60" s="64">
        <f t="shared" si="0"/>
        <v>1039.4000000000001</v>
      </c>
      <c r="N60" s="68">
        <v>635.79999999999995</v>
      </c>
      <c r="O60" s="183"/>
      <c r="P60" s="68">
        <v>403.6</v>
      </c>
      <c r="Q60" s="183"/>
      <c r="R60" s="183"/>
      <c r="S60" s="183"/>
      <c r="T60" s="183"/>
      <c r="U60" s="68">
        <v>867.4</v>
      </c>
      <c r="V60" s="184">
        <v>60312.6</v>
      </c>
      <c r="W60" s="68">
        <v>3987.2999999999997</v>
      </c>
      <c r="X60" s="185">
        <v>3932.2</v>
      </c>
      <c r="Y60" s="186"/>
      <c r="Z60" s="185">
        <v>55.1</v>
      </c>
      <c r="AA60" s="95"/>
      <c r="AB60" s="95"/>
      <c r="AC60" s="187">
        <f>SUM(AC16:AC59)</f>
        <v>64299.900000000016</v>
      </c>
      <c r="AD60" s="180" t="s">
        <v>142</v>
      </c>
    </row>
    <row r="61" spans="1:30" x14ac:dyDescent="0.25">
      <c r="A61" s="2">
        <v>1</v>
      </c>
      <c r="B61" s="245" t="s">
        <v>138</v>
      </c>
      <c r="C61" s="246"/>
      <c r="D61" s="247"/>
      <c r="E61" s="248" t="s">
        <v>35</v>
      </c>
      <c r="F61" s="133">
        <v>20</v>
      </c>
      <c r="G61" s="133"/>
      <c r="H61" s="133"/>
      <c r="I61" s="133">
        <v>20</v>
      </c>
      <c r="J61" s="133">
        <v>15</v>
      </c>
      <c r="K61" s="134">
        <v>233.8</v>
      </c>
      <c r="L61" s="9"/>
      <c r="M61" s="125">
        <f t="shared" si="0"/>
        <v>0</v>
      </c>
      <c r="N61" s="99"/>
      <c r="O61" s="100"/>
      <c r="P61" s="99"/>
      <c r="Q61" s="100"/>
      <c r="R61" s="100"/>
      <c r="S61" s="90"/>
      <c r="T61" s="90"/>
      <c r="U61" s="99"/>
      <c r="V61" s="101">
        <v>233.8</v>
      </c>
      <c r="W61" s="102">
        <v>23.1</v>
      </c>
      <c r="X61" s="103">
        <v>23.1</v>
      </c>
      <c r="Y61" s="104"/>
      <c r="Z61" s="105"/>
      <c r="AA61" s="106"/>
      <c r="AB61" s="106"/>
      <c r="AC61" s="188">
        <f>SUM(V61+W61)</f>
        <v>256.90000000000003</v>
      </c>
      <c r="AD61" s="180" t="s">
        <v>142</v>
      </c>
    </row>
    <row r="62" spans="1:30" x14ac:dyDescent="0.25">
      <c r="A62" s="2">
        <v>2</v>
      </c>
      <c r="B62" s="249" t="s">
        <v>139</v>
      </c>
      <c r="C62" s="250"/>
      <c r="D62" s="251"/>
      <c r="E62" s="132" t="s">
        <v>35</v>
      </c>
      <c r="F62" s="133">
        <v>25</v>
      </c>
      <c r="G62" s="133"/>
      <c r="H62" s="133"/>
      <c r="I62" s="133">
        <v>25</v>
      </c>
      <c r="J62" s="133">
        <v>19</v>
      </c>
      <c r="K62" s="134">
        <v>296.10000000000002</v>
      </c>
      <c r="L62" s="9"/>
      <c r="M62" s="126">
        <f t="shared" si="0"/>
        <v>0</v>
      </c>
      <c r="N62" s="99"/>
      <c r="O62" s="100"/>
      <c r="P62" s="99"/>
      <c r="Q62" s="100"/>
      <c r="R62" s="100"/>
      <c r="S62" s="90"/>
      <c r="T62" s="90"/>
      <c r="U62" s="107"/>
      <c r="V62" s="101">
        <v>296.10000000000002</v>
      </c>
      <c r="W62" s="102">
        <v>25.9</v>
      </c>
      <c r="X62" s="108">
        <v>25.9</v>
      </c>
      <c r="Y62" s="109"/>
      <c r="Z62" s="110"/>
      <c r="AA62" s="111"/>
      <c r="AB62" s="111"/>
      <c r="AC62" s="188">
        <f t="shared" ref="AC62:AC63" si="4">SUM(V62+W62)</f>
        <v>322</v>
      </c>
      <c r="AD62" s="180" t="s">
        <v>142</v>
      </c>
    </row>
    <row r="63" spans="1:30" ht="15.75" thickBot="1" x14ac:dyDescent="0.3">
      <c r="A63" s="49">
        <v>3</v>
      </c>
      <c r="B63" s="252" t="s">
        <v>140</v>
      </c>
      <c r="C63" s="253"/>
      <c r="D63" s="254"/>
      <c r="E63" s="239" t="s">
        <v>135</v>
      </c>
      <c r="F63" s="240">
        <v>17</v>
      </c>
      <c r="G63" s="240"/>
      <c r="H63" s="240"/>
      <c r="I63" s="240">
        <v>17</v>
      </c>
      <c r="J63" s="240">
        <v>13</v>
      </c>
      <c r="K63" s="241">
        <v>202.6</v>
      </c>
      <c r="L63" s="51"/>
      <c r="M63" s="127">
        <f t="shared" si="0"/>
        <v>0</v>
      </c>
      <c r="N63" s="113"/>
      <c r="O63" s="114"/>
      <c r="P63" s="113"/>
      <c r="Q63" s="114"/>
      <c r="R63" s="114"/>
      <c r="S63" s="93"/>
      <c r="T63" s="93"/>
      <c r="U63" s="115"/>
      <c r="V63" s="116">
        <v>202.6</v>
      </c>
      <c r="W63" s="117">
        <v>12.7</v>
      </c>
      <c r="X63" s="108">
        <v>12.7</v>
      </c>
      <c r="Y63" s="118"/>
      <c r="Z63" s="108"/>
      <c r="AA63" s="119"/>
      <c r="AB63" s="119"/>
      <c r="AC63" s="188">
        <f t="shared" si="4"/>
        <v>215.29999999999998</v>
      </c>
      <c r="AD63" s="180" t="s">
        <v>142</v>
      </c>
    </row>
    <row r="64" spans="1:30" ht="15.75" thickBot="1" x14ac:dyDescent="0.3">
      <c r="A64" s="60"/>
      <c r="B64" s="189" t="s">
        <v>137</v>
      </c>
      <c r="C64" s="150"/>
      <c r="D64" s="150"/>
      <c r="E64" s="150"/>
      <c r="F64" s="151">
        <f>SUM(F61:F63)</f>
        <v>62</v>
      </c>
      <c r="G64" s="150"/>
      <c r="H64" s="150"/>
      <c r="I64" s="150">
        <f>SUM(I61:I63)</f>
        <v>62</v>
      </c>
      <c r="J64" s="151">
        <f>SUM(J61:J63)</f>
        <v>47</v>
      </c>
      <c r="K64" s="152">
        <f>SUM(K61:K63)</f>
        <v>732.50000000000011</v>
      </c>
      <c r="L64" s="153"/>
      <c r="M64" s="154">
        <f t="shared" si="0"/>
        <v>0</v>
      </c>
      <c r="N64" s="155"/>
      <c r="O64" s="156"/>
      <c r="P64" s="156"/>
      <c r="Q64" s="156"/>
      <c r="R64" s="156"/>
      <c r="S64" s="156"/>
      <c r="T64" s="156"/>
      <c r="U64" s="157"/>
      <c r="V64" s="157">
        <f>SUM(V61:V63)</f>
        <v>732.50000000000011</v>
      </c>
      <c r="W64" s="157">
        <f>SUM(W61:W63)</f>
        <v>61.7</v>
      </c>
      <c r="X64" s="158">
        <f>SUM(X61:X63)</f>
        <v>61.7</v>
      </c>
      <c r="Y64" s="150"/>
      <c r="Z64" s="150">
        <f ca="1">SUM(Z15+Z60+Z64)</f>
        <v>0</v>
      </c>
      <c r="AA64" s="150"/>
      <c r="AB64" s="150"/>
      <c r="AC64" s="174">
        <f>SUM(AC61:AC63)</f>
        <v>794.2</v>
      </c>
      <c r="AD64" s="180" t="s">
        <v>142</v>
      </c>
    </row>
    <row r="65" spans="1:30" x14ac:dyDescent="0.25">
      <c r="A65" s="190"/>
      <c r="B65" s="48" t="s">
        <v>143</v>
      </c>
      <c r="C65" s="159"/>
      <c r="D65" s="159"/>
      <c r="E65" s="159"/>
      <c r="F65" s="81"/>
      <c r="G65" s="159"/>
      <c r="H65" s="159"/>
      <c r="I65" s="159"/>
      <c r="J65" s="81"/>
      <c r="K65" s="160"/>
      <c r="L65" s="161"/>
      <c r="M65" s="207">
        <v>10540.6</v>
      </c>
      <c r="N65" s="161"/>
      <c r="O65" s="161"/>
      <c r="P65" s="161"/>
      <c r="Q65" s="161"/>
      <c r="R65" s="161"/>
      <c r="S65" s="161"/>
      <c r="T65" s="162">
        <v>10540.6</v>
      </c>
      <c r="U65" s="162">
        <v>728.6</v>
      </c>
      <c r="V65" s="162">
        <v>11269.2</v>
      </c>
      <c r="W65" s="162"/>
      <c r="X65" s="163"/>
      <c r="Y65" s="159"/>
      <c r="Z65" s="159"/>
      <c r="AA65" s="159"/>
      <c r="AB65" s="159"/>
      <c r="AC65" s="175">
        <v>11269.2</v>
      </c>
      <c r="AD65" s="182">
        <v>1834.9</v>
      </c>
    </row>
    <row r="66" spans="1:30" x14ac:dyDescent="0.25">
      <c r="A66" s="112"/>
      <c r="B66" s="164"/>
      <c r="C66" s="120"/>
      <c r="D66" s="120"/>
      <c r="E66" s="120"/>
      <c r="F66" s="82"/>
      <c r="G66" s="121"/>
      <c r="H66" s="121"/>
      <c r="I66" s="121"/>
      <c r="J66" s="98"/>
      <c r="K66" s="165"/>
      <c r="L66" s="166"/>
      <c r="M66" s="8"/>
      <c r="N66" s="166"/>
      <c r="O66" s="166"/>
      <c r="P66" s="166"/>
      <c r="Q66" s="166"/>
      <c r="R66" s="166"/>
      <c r="S66" s="167"/>
      <c r="T66" s="168"/>
      <c r="U66" s="122"/>
      <c r="V66" s="169"/>
      <c r="W66" s="162"/>
      <c r="X66" s="149"/>
      <c r="Y66" s="120"/>
      <c r="Z66" s="120"/>
      <c r="AA66" s="121"/>
      <c r="AB66" s="121"/>
      <c r="AC66" s="168"/>
      <c r="AD66" s="181"/>
    </row>
    <row r="67" spans="1:30" x14ac:dyDescent="0.25">
      <c r="A67" s="191"/>
      <c r="B67" s="192" t="s">
        <v>136</v>
      </c>
      <c r="C67" s="193"/>
      <c r="D67" s="193"/>
      <c r="E67" s="192"/>
      <c r="F67" s="194">
        <f t="shared" ref="F67:K67" si="5">SUM(F15+F60+F64)</f>
        <v>4883</v>
      </c>
      <c r="G67" s="194">
        <f t="shared" si="5"/>
        <v>5852</v>
      </c>
      <c r="H67" s="194">
        <f t="shared" si="5"/>
        <v>933</v>
      </c>
      <c r="I67" s="194">
        <f t="shared" si="5"/>
        <v>11668</v>
      </c>
      <c r="J67" s="192">
        <f t="shared" si="5"/>
        <v>10718</v>
      </c>
      <c r="K67" s="195">
        <f t="shared" si="5"/>
        <v>87872.900000000009</v>
      </c>
      <c r="L67" s="196"/>
      <c r="M67" s="202">
        <v>12232.7</v>
      </c>
      <c r="N67" s="197">
        <f>SUM(N15+N60+N64)</f>
        <v>973.09999999999991</v>
      </c>
      <c r="O67" s="198"/>
      <c r="P67" s="197">
        <f>SUM(P15+P60+P64)</f>
        <v>719</v>
      </c>
      <c r="Q67" s="198"/>
      <c r="R67" s="198"/>
      <c r="S67" s="199"/>
      <c r="T67" s="200">
        <v>10540.6</v>
      </c>
      <c r="U67" s="197">
        <v>1834.9</v>
      </c>
      <c r="V67" s="201">
        <v>101940.5</v>
      </c>
      <c r="W67" s="202">
        <f>SUM(W15+W60+W64)</f>
        <v>5734.2</v>
      </c>
      <c r="X67" s="203">
        <f>SUM(X15+X60+X64)</f>
        <v>5679.0999999999995</v>
      </c>
      <c r="Y67" s="204"/>
      <c r="Z67" s="197">
        <v>55.1</v>
      </c>
      <c r="AA67" s="205"/>
      <c r="AB67" s="205"/>
      <c r="AC67" s="200">
        <v>107674.7</v>
      </c>
      <c r="AD67" s="206"/>
    </row>
  </sheetData>
  <mergeCells count="17">
    <mergeCell ref="F4:F6"/>
    <mergeCell ref="A4:A6"/>
    <mergeCell ref="B4:B6"/>
    <mergeCell ref="C4:C6"/>
    <mergeCell ref="D4:D6"/>
    <mergeCell ref="E4:E6"/>
    <mergeCell ref="G4:G6"/>
    <mergeCell ref="H4:H6"/>
    <mergeCell ref="I4:I6"/>
    <mergeCell ref="J4:J6"/>
    <mergeCell ref="K4:K6"/>
    <mergeCell ref="V4:V6"/>
    <mergeCell ref="W4:AB5"/>
    <mergeCell ref="AC4:AC6"/>
    <mergeCell ref="L5:L6"/>
    <mergeCell ref="M5:T5"/>
    <mergeCell ref="U4:U6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Computer</dc:creator>
  <cp:lastModifiedBy>Computer</cp:lastModifiedBy>
  <cp:lastPrinted>2014-02-18T12:56:41Z</cp:lastPrinted>
  <dcterms:created xsi:type="dcterms:W3CDTF">2014-02-17T15:29:46Z</dcterms:created>
  <dcterms:modified xsi:type="dcterms:W3CDTF">2014-02-24T06:24:15Z</dcterms:modified>
</cp:coreProperties>
</file>