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Cantemir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7" i="1"/>
  <c r="I7" s="1"/>
  <c r="G7"/>
  <c r="H7"/>
  <c r="J7"/>
  <c r="K7"/>
  <c r="M7"/>
  <c r="M11" s="1"/>
  <c r="N7"/>
  <c r="V7"/>
  <c r="AC7" s="1"/>
  <c r="W7"/>
  <c r="X7"/>
  <c r="F8"/>
  <c r="I8" s="1"/>
  <c r="G8"/>
  <c r="H8"/>
  <c r="J8"/>
  <c r="K8"/>
  <c r="M8"/>
  <c r="N8"/>
  <c r="U8"/>
  <c r="U11" s="1"/>
  <c r="W8"/>
  <c r="X8"/>
  <c r="F9"/>
  <c r="G9"/>
  <c r="H9"/>
  <c r="I9"/>
  <c r="J9"/>
  <c r="K9"/>
  <c r="N9"/>
  <c r="M9" s="1"/>
  <c r="U9"/>
  <c r="X9"/>
  <c r="W9" s="1"/>
  <c r="W11" s="1"/>
  <c r="F10"/>
  <c r="G10"/>
  <c r="H10"/>
  <c r="H11" s="1"/>
  <c r="J10"/>
  <c r="K10"/>
  <c r="M10"/>
  <c r="N10"/>
  <c r="U10"/>
  <c r="V10" s="1"/>
  <c r="AC10" s="1"/>
  <c r="W10"/>
  <c r="X10"/>
  <c r="Z10"/>
  <c r="F11"/>
  <c r="G11"/>
  <c r="J11"/>
  <c r="K11"/>
  <c r="L11"/>
  <c r="N11"/>
  <c r="O11"/>
  <c r="O47" s="1"/>
  <c r="P11"/>
  <c r="Q11"/>
  <c r="R11"/>
  <c r="R47" s="1"/>
  <c r="S11"/>
  <c r="S47" s="1"/>
  <c r="T11"/>
  <c r="Y11"/>
  <c r="Z11"/>
  <c r="AA11"/>
  <c r="AA47" s="1"/>
  <c r="AB11"/>
  <c r="F12"/>
  <c r="I12" s="1"/>
  <c r="G12"/>
  <c r="G39" s="1"/>
  <c r="G47" s="1"/>
  <c r="H12"/>
  <c r="J12"/>
  <c r="J39" s="1"/>
  <c r="J47" s="1"/>
  <c r="K12"/>
  <c r="K39" s="1"/>
  <c r="K47" s="1"/>
  <c r="M12"/>
  <c r="N12"/>
  <c r="V12"/>
  <c r="AC12" s="1"/>
  <c r="W12"/>
  <c r="X12"/>
  <c r="F13"/>
  <c r="I13" s="1"/>
  <c r="G13"/>
  <c r="H13"/>
  <c r="J13"/>
  <c r="K13"/>
  <c r="M13"/>
  <c r="U13"/>
  <c r="V13"/>
  <c r="AC13" s="1"/>
  <c r="W13"/>
  <c r="X13"/>
  <c r="F14"/>
  <c r="I14" s="1"/>
  <c r="G14"/>
  <c r="H14"/>
  <c r="J14"/>
  <c r="K14"/>
  <c r="M14"/>
  <c r="N14"/>
  <c r="U14"/>
  <c r="V14" s="1"/>
  <c r="AC14" s="1"/>
  <c r="W14"/>
  <c r="X14"/>
  <c r="F15"/>
  <c r="G15"/>
  <c r="H15"/>
  <c r="I15"/>
  <c r="J15"/>
  <c r="K15"/>
  <c r="N15"/>
  <c r="M15" s="1"/>
  <c r="W15"/>
  <c r="X15"/>
  <c r="F16"/>
  <c r="G16"/>
  <c r="H16"/>
  <c r="I16"/>
  <c r="J16"/>
  <c r="K16"/>
  <c r="M16"/>
  <c r="U16"/>
  <c r="V16" s="1"/>
  <c r="AC16" s="1"/>
  <c r="W16"/>
  <c r="X16"/>
  <c r="F17"/>
  <c r="G17"/>
  <c r="H17"/>
  <c r="I17"/>
  <c r="J17"/>
  <c r="K17"/>
  <c r="M17"/>
  <c r="V17"/>
  <c r="AC17" s="1"/>
  <c r="W17"/>
  <c r="X17"/>
  <c r="F18"/>
  <c r="I18" s="1"/>
  <c r="G18"/>
  <c r="H18"/>
  <c r="J18"/>
  <c r="K18"/>
  <c r="M18"/>
  <c r="U18"/>
  <c r="V18"/>
  <c r="AC18" s="1"/>
  <c r="W18"/>
  <c r="X18"/>
  <c r="F19"/>
  <c r="I19" s="1"/>
  <c r="G19"/>
  <c r="H19"/>
  <c r="J19"/>
  <c r="K19"/>
  <c r="M19"/>
  <c r="N19"/>
  <c r="U19"/>
  <c r="V19" s="1"/>
  <c r="AC19" s="1"/>
  <c r="W19"/>
  <c r="X19"/>
  <c r="F20"/>
  <c r="G20"/>
  <c r="H20"/>
  <c r="I20"/>
  <c r="J20"/>
  <c r="K20"/>
  <c r="N20"/>
  <c r="M20" s="1"/>
  <c r="V20" s="1"/>
  <c r="AC20" s="1"/>
  <c r="W20"/>
  <c r="X20"/>
  <c r="F21"/>
  <c r="G21"/>
  <c r="H21"/>
  <c r="I21"/>
  <c r="J21"/>
  <c r="K21"/>
  <c r="N21"/>
  <c r="M21" s="1"/>
  <c r="V21" s="1"/>
  <c r="AC21" s="1"/>
  <c r="W21"/>
  <c r="X21"/>
  <c r="F22"/>
  <c r="G22"/>
  <c r="H22"/>
  <c r="I22"/>
  <c r="J22"/>
  <c r="K22"/>
  <c r="N22"/>
  <c r="M22" s="1"/>
  <c r="V22" s="1"/>
  <c r="X22"/>
  <c r="Z22"/>
  <c r="W22" s="1"/>
  <c r="F23"/>
  <c r="G23"/>
  <c r="H23"/>
  <c r="I23" s="1"/>
  <c r="J23"/>
  <c r="K23"/>
  <c r="M23"/>
  <c r="N23"/>
  <c r="U23"/>
  <c r="V23" s="1"/>
  <c r="AC23" s="1"/>
  <c r="W23"/>
  <c r="X23"/>
  <c r="F24"/>
  <c r="G24"/>
  <c r="I24" s="1"/>
  <c r="H24"/>
  <c r="J24"/>
  <c r="K24"/>
  <c r="M24"/>
  <c r="N24"/>
  <c r="U24"/>
  <c r="V24"/>
  <c r="AC24" s="1"/>
  <c r="W24"/>
  <c r="X24"/>
  <c r="F25"/>
  <c r="I25" s="1"/>
  <c r="G25"/>
  <c r="H25"/>
  <c r="J25"/>
  <c r="K25"/>
  <c r="M25"/>
  <c r="N25"/>
  <c r="V25"/>
  <c r="AC25" s="1"/>
  <c r="W25"/>
  <c r="X25"/>
  <c r="F26"/>
  <c r="I26" s="1"/>
  <c r="G26"/>
  <c r="H26"/>
  <c r="J26"/>
  <c r="K26"/>
  <c r="M26"/>
  <c r="N26"/>
  <c r="U26"/>
  <c r="V26" s="1"/>
  <c r="AC26" s="1"/>
  <c r="W26"/>
  <c r="X26"/>
  <c r="F27"/>
  <c r="G27"/>
  <c r="H27"/>
  <c r="I27"/>
  <c r="J27"/>
  <c r="K27"/>
  <c r="N27"/>
  <c r="M27" s="1"/>
  <c r="U27"/>
  <c r="X27"/>
  <c r="W27" s="1"/>
  <c r="F28"/>
  <c r="G28"/>
  <c r="H28"/>
  <c r="I28" s="1"/>
  <c r="J28"/>
  <c r="K28"/>
  <c r="M28"/>
  <c r="N28"/>
  <c r="U28"/>
  <c r="V28" s="1"/>
  <c r="AC28" s="1"/>
  <c r="W28"/>
  <c r="X28"/>
  <c r="F29"/>
  <c r="G29"/>
  <c r="I29" s="1"/>
  <c r="H29"/>
  <c r="J29"/>
  <c r="K29"/>
  <c r="M29"/>
  <c r="U29"/>
  <c r="V29" s="1"/>
  <c r="AC29" s="1"/>
  <c r="W29"/>
  <c r="X29"/>
  <c r="F30"/>
  <c r="G30"/>
  <c r="I30" s="1"/>
  <c r="H30"/>
  <c r="J30"/>
  <c r="K30"/>
  <c r="M30"/>
  <c r="N30"/>
  <c r="U30"/>
  <c r="V30"/>
  <c r="AC30" s="1"/>
  <c r="W30"/>
  <c r="X30"/>
  <c r="F31"/>
  <c r="I31" s="1"/>
  <c r="G31"/>
  <c r="H31"/>
  <c r="J31"/>
  <c r="K31"/>
  <c r="M31"/>
  <c r="U31"/>
  <c r="V31"/>
  <c r="AC31" s="1"/>
  <c r="W31"/>
  <c r="X31"/>
  <c r="F32"/>
  <c r="I32" s="1"/>
  <c r="G32"/>
  <c r="H32"/>
  <c r="J32"/>
  <c r="K32"/>
  <c r="M32"/>
  <c r="N32"/>
  <c r="U32"/>
  <c r="V32" s="1"/>
  <c r="AC32" s="1"/>
  <c r="W32"/>
  <c r="X32"/>
  <c r="F33"/>
  <c r="G33"/>
  <c r="H33"/>
  <c r="I33"/>
  <c r="J33"/>
  <c r="K33"/>
  <c r="N33"/>
  <c r="M33" s="1"/>
  <c r="U33"/>
  <c r="V33" s="1"/>
  <c r="AC33" s="1"/>
  <c r="X33"/>
  <c r="W33" s="1"/>
  <c r="F34"/>
  <c r="G34"/>
  <c r="H34"/>
  <c r="I34" s="1"/>
  <c r="J34"/>
  <c r="K34"/>
  <c r="M34"/>
  <c r="N34"/>
  <c r="U34"/>
  <c r="V34" s="1"/>
  <c r="AC34" s="1"/>
  <c r="W34"/>
  <c r="X34"/>
  <c r="F35"/>
  <c r="G35"/>
  <c r="I35" s="1"/>
  <c r="H35"/>
  <c r="J35"/>
  <c r="K35"/>
  <c r="M35"/>
  <c r="N35"/>
  <c r="U35"/>
  <c r="V35"/>
  <c r="AC35" s="1"/>
  <c r="W35"/>
  <c r="X35"/>
  <c r="F36"/>
  <c r="I36" s="1"/>
  <c r="G36"/>
  <c r="H36"/>
  <c r="J36"/>
  <c r="K36"/>
  <c r="M36"/>
  <c r="N36"/>
  <c r="U36"/>
  <c r="V36" s="1"/>
  <c r="AC36" s="1"/>
  <c r="W36"/>
  <c r="X36"/>
  <c r="F37"/>
  <c r="G37"/>
  <c r="H37"/>
  <c r="I37"/>
  <c r="J37"/>
  <c r="K37"/>
  <c r="N37"/>
  <c r="M37" s="1"/>
  <c r="V37" s="1"/>
  <c r="AC37" s="1"/>
  <c r="W37"/>
  <c r="X37"/>
  <c r="F38"/>
  <c r="G38"/>
  <c r="H38"/>
  <c r="I38"/>
  <c r="J38"/>
  <c r="K38"/>
  <c r="N38"/>
  <c r="M38" s="1"/>
  <c r="U38"/>
  <c r="X38"/>
  <c r="W38" s="1"/>
  <c r="H39"/>
  <c r="L39"/>
  <c r="O39"/>
  <c r="P39"/>
  <c r="Q39"/>
  <c r="R39"/>
  <c r="S39"/>
  <c r="T39"/>
  <c r="X39"/>
  <c r="Y39"/>
  <c r="AA39"/>
  <c r="AB39"/>
  <c r="F40"/>
  <c r="G40"/>
  <c r="H40"/>
  <c r="I40" s="1"/>
  <c r="J40"/>
  <c r="K40"/>
  <c r="M40"/>
  <c r="V40" s="1"/>
  <c r="N40"/>
  <c r="N43" s="1"/>
  <c r="X40"/>
  <c r="W40" s="1"/>
  <c r="F41"/>
  <c r="G41"/>
  <c r="H41"/>
  <c r="I41" s="1"/>
  <c r="J41"/>
  <c r="K41"/>
  <c r="M41"/>
  <c r="V41" s="1"/>
  <c r="AC41" s="1"/>
  <c r="N41"/>
  <c r="X41"/>
  <c r="W41" s="1"/>
  <c r="F42"/>
  <c r="G42"/>
  <c r="H42"/>
  <c r="I42" s="1"/>
  <c r="J42"/>
  <c r="K42"/>
  <c r="M42"/>
  <c r="V42" s="1"/>
  <c r="AC42" s="1"/>
  <c r="N42"/>
  <c r="X42"/>
  <c r="W42" s="1"/>
  <c r="F43"/>
  <c r="G43"/>
  <c r="H43"/>
  <c r="H47" s="1"/>
  <c r="J43"/>
  <c r="K43"/>
  <c r="L43"/>
  <c r="L47" s="1"/>
  <c r="O43"/>
  <c r="P43"/>
  <c r="P47" s="1"/>
  <c r="Q43"/>
  <c r="R43"/>
  <c r="S43"/>
  <c r="T43"/>
  <c r="U43"/>
  <c r="X43"/>
  <c r="Y43"/>
  <c r="Z43"/>
  <c r="AA43"/>
  <c r="AB43"/>
  <c r="AB47" s="1"/>
  <c r="M44"/>
  <c r="V44" s="1"/>
  <c r="T45"/>
  <c r="T46" s="1"/>
  <c r="V45"/>
  <c r="AC45" s="1"/>
  <c r="M46"/>
  <c r="N46"/>
  <c r="O46"/>
  <c r="P46"/>
  <c r="Q46"/>
  <c r="R46"/>
  <c r="S46"/>
  <c r="U46"/>
  <c r="W46"/>
  <c r="X46"/>
  <c r="Y46"/>
  <c r="Z46"/>
  <c r="AA46"/>
  <c r="AB46"/>
  <c r="Q47"/>
  <c r="Y47"/>
  <c r="V43" l="1"/>
  <c r="AC40"/>
  <c r="AC43" s="1"/>
  <c r="V15"/>
  <c r="AC15" s="1"/>
  <c r="M39"/>
  <c r="X47"/>
  <c r="I43"/>
  <c r="AC46"/>
  <c r="W39"/>
  <c r="I39"/>
  <c r="I11"/>
  <c r="V46"/>
  <c r="AC44"/>
  <c r="N47"/>
  <c r="V38"/>
  <c r="AC38" s="1"/>
  <c r="V27"/>
  <c r="AC27" s="1"/>
  <c r="T47"/>
  <c r="W43"/>
  <c r="W47" s="1"/>
  <c r="AC22"/>
  <c r="AC39"/>
  <c r="V9"/>
  <c r="AC9" s="1"/>
  <c r="M43"/>
  <c r="M47" s="1"/>
  <c r="U39"/>
  <c r="U47" s="1"/>
  <c r="I10"/>
  <c r="V8"/>
  <c r="Z39"/>
  <c r="Z47" s="1"/>
  <c r="V39"/>
  <c r="N39"/>
  <c r="F39"/>
  <c r="F47" s="1"/>
  <c r="X11"/>
  <c r="V47" l="1"/>
  <c r="I47"/>
  <c r="AC8"/>
  <c r="AC11" s="1"/>
  <c r="V11"/>
</calcChain>
</file>

<file path=xl/sharedStrings.xml><?xml version="1.0" encoding="utf-8"?>
<sst xmlns="http://schemas.openxmlformats.org/spreadsheetml/2006/main" count="184" uniqueCount="109">
  <si>
    <t>x</t>
  </si>
  <si>
    <t>TOTAL general</t>
  </si>
  <si>
    <t>Directia de invatamint</t>
  </si>
  <si>
    <t>Mijloace nedistribuite</t>
  </si>
  <si>
    <t>Transportarea elevilor</t>
  </si>
  <si>
    <t>TOTAL scoli primare</t>
  </si>
  <si>
    <t>l.rom</t>
  </si>
  <si>
    <t>Suhat</t>
  </si>
  <si>
    <t>Șc. Primara Suhat</t>
  </si>
  <si>
    <t>Tolica</t>
  </si>
  <si>
    <t>Șc. Primara Tolica</t>
  </si>
  <si>
    <t>Acui</t>
  </si>
  <si>
    <t>Șc. Primara Acui</t>
  </si>
  <si>
    <t>TOTAL        gimnazii</t>
  </si>
  <si>
    <t>Enichioi</t>
  </si>
  <si>
    <t>Gimnaziu Enichioi</t>
  </si>
  <si>
    <t>l.rus</t>
  </si>
  <si>
    <t>Cisla</t>
  </si>
  <si>
    <t>Gimnaziu Cisla</t>
  </si>
  <si>
    <t>Lingura</t>
  </si>
  <si>
    <t>Gimnaziu Lingura</t>
  </si>
  <si>
    <t>Larguta</t>
  </si>
  <si>
    <t>Gimnaziu Larguta</t>
  </si>
  <si>
    <t>Cirpesti</t>
  </si>
  <si>
    <t>Gimnaziu Cirpești</t>
  </si>
  <si>
    <t>Tartaul</t>
  </si>
  <si>
    <t>Gimnaziu Tartaul</t>
  </si>
  <si>
    <t>Ghioltosu</t>
  </si>
  <si>
    <t>Gimnaziu Ghoiltosu</t>
  </si>
  <si>
    <t>Tiganca</t>
  </si>
  <si>
    <t>Gimnaziu Țiganca</t>
  </si>
  <si>
    <t>Visniovca</t>
  </si>
  <si>
    <t>Gimnaziu Visniovca</t>
  </si>
  <si>
    <t>Pleseni</t>
  </si>
  <si>
    <t>Gimnaziu Pleseni</t>
  </si>
  <si>
    <t>Cantemir</t>
  </si>
  <si>
    <t>Gimnaziu "M. Eminescu"</t>
  </si>
  <si>
    <t>Porumbesti</t>
  </si>
  <si>
    <t>Gimnaziu Porumbești</t>
  </si>
  <si>
    <t>Chioselia</t>
  </si>
  <si>
    <t>Gimnaziu Chiselia</t>
  </si>
  <si>
    <t>Tarancuta</t>
  </si>
  <si>
    <t>Gimnaziu Tarancuța</t>
  </si>
  <si>
    <t>Costangalia</t>
  </si>
  <si>
    <t>Gimnaziu Costangalia</t>
  </si>
  <si>
    <t>Toceni</t>
  </si>
  <si>
    <t>Gimnaziu Toceni</t>
  </si>
  <si>
    <t>Stoianovca</t>
  </si>
  <si>
    <t>Gimnaziu Stoianovca</t>
  </si>
  <si>
    <t>Haragis</t>
  </si>
  <si>
    <t>Gimnaziu Haragis</t>
  </si>
  <si>
    <t>Samalia</t>
  </si>
  <si>
    <t>Gimnaziu Samalia</t>
  </si>
  <si>
    <t>Plopi</t>
  </si>
  <si>
    <t>Gimnaziu Plopi</t>
  </si>
  <si>
    <t>Antonesti</t>
  </si>
  <si>
    <t>Gimnaziu Antonești</t>
  </si>
  <si>
    <t>Cietu</t>
  </si>
  <si>
    <t>Gimnaziu Cietu</t>
  </si>
  <si>
    <t>Sadic</t>
  </si>
  <si>
    <t>Gimnaziu Sadic</t>
  </si>
  <si>
    <t>Capaclia</t>
  </si>
  <si>
    <t>Gimnaziu Capaclia</t>
  </si>
  <si>
    <t>Cania</t>
  </si>
  <si>
    <t>Gimnaziu "I. Creangă"</t>
  </si>
  <si>
    <t>Baimaclia</t>
  </si>
  <si>
    <t>rus</t>
  </si>
  <si>
    <t>Gimnaziu "A. Puskin"</t>
  </si>
  <si>
    <t>TOTAL       licee</t>
  </si>
  <si>
    <r>
      <t>rom</t>
    </r>
    <r>
      <rPr>
        <b/>
        <sz val="10"/>
        <color indexed="8"/>
        <rFont val="Times New Roman"/>
        <family val="1"/>
      </rPr>
      <t>/rus</t>
    </r>
  </si>
  <si>
    <t>Ciobalaccia</t>
  </si>
  <si>
    <t>LT"N. Mihai"</t>
  </si>
  <si>
    <t>rom</t>
  </si>
  <si>
    <t>Gotesti</t>
  </si>
  <si>
    <t>LT"V. Pîrvan"</t>
  </si>
  <si>
    <t>Cociulia</t>
  </si>
  <si>
    <t>LT "V.Hanganu"</t>
  </si>
  <si>
    <t>LT "D. Cantemir"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</si>
  <si>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</si>
  <si>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</si>
  <si>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</si>
  <si>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</si>
  <si>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</si>
  <si>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</si>
  <si>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</si>
  <si>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</si>
  <si>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Altele</t>
  </si>
  <si>
    <t>Procurări</t>
  </si>
  <si>
    <t>Reparații</t>
  </si>
  <si>
    <t>Acoperirea deficitului bugetar</t>
  </si>
  <si>
    <t>Cazarea în cămin</t>
  </si>
  <si>
    <t>Finanţarea în afara formulei</t>
  </si>
  <si>
    <t>Componenta raională (95%)</t>
  </si>
  <si>
    <t>Deficitul bugetar estimat (mii lei)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</si>
  <si>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</si>
  <si>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</rPr>
      <t>01.10.2013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</si>
  <si>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</si>
  <si>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Numarul efectiv de elevi cl. X-XII</t>
  </si>
  <si>
    <t>Numarul efectiv de elevi clV-IX</t>
  </si>
  <si>
    <t>Numarul efectiv de elevi cl I-IV</t>
  </si>
  <si>
    <t>limba de predare</t>
  </si>
  <si>
    <t>Tip institutie</t>
  </si>
  <si>
    <t>Localitatea</t>
  </si>
  <si>
    <t>Denumirea instituţiei</t>
  </si>
  <si>
    <t>Fondul pentru educatie incluziva (mii lei)</t>
  </si>
  <si>
    <t>Bugetul total al scolii (mii lei)</t>
  </si>
  <si>
    <t>Bugetul calculat pe baza de formula plus componenta raionala si suma repartizata pentru educatia incluziva (mii lei)</t>
  </si>
  <si>
    <t>Repartizarea mijloacelor financiare din Fondul pentru educatie incluziva (mii lei)</t>
  </si>
  <si>
    <t>Informatie privind calcularea bugetului instittiilor de invatamint pentru anul 2014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</si>
</sst>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&quot; &quot;#,##0.00&quot;    &quot;;&quot;-&quot;#,##0.00&quot;    &quot;;&quot; -&quot;#&quot;    &quot;;&quot; &quot;@&quot; &quot;"/>
    <numFmt numFmtId="166" formatCode="#,##0.00&quot; &quot;[$руб.-419];[Red]&quot;-&quot;#,##0.00&quot; &quot;[$руб.-419]"/>
  </numFmts>
  <fonts count="3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10"/>
      <color theme="3" tint="-0.24997711111789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 tint="4.9989318521683403E-2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  <charset val="204"/>
    </font>
    <font>
      <b/>
      <sz val="10"/>
      <color indexed="10"/>
      <name val="Times New Roman"/>
      <family val="1"/>
    </font>
    <font>
      <sz val="10"/>
      <color indexed="8"/>
      <name val="Times New Roman"/>
      <family val="1"/>
    </font>
    <font>
      <b/>
      <sz val="12"/>
      <color theme="1"/>
      <name val="Times New Roman"/>
      <family val="1"/>
    </font>
    <font>
      <b/>
      <i/>
      <sz val="16"/>
      <color rgb="FF000000"/>
      <name val="Calibri"/>
      <family val="2"/>
      <charset val="204"/>
    </font>
    <font>
      <sz val="11"/>
      <color indexed="8"/>
      <name val="Calibri"/>
      <family val="2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13"/>
      </patternFill>
    </fill>
    <fill>
      <patternFill patternType="solid">
        <fgColor theme="2"/>
        <bgColor indexed="9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2" fillId="0" borderId="0" applyNumberFormat="0" applyBorder="0" applyProtection="0"/>
    <xf numFmtId="165" fontId="14" fillId="0" borderId="0" applyFont="0" applyBorder="0" applyProtection="0"/>
    <xf numFmtId="0" fontId="28" fillId="0" borderId="0" applyNumberFormat="0" applyBorder="0" applyProtection="0">
      <alignment horizontal="center"/>
    </xf>
    <xf numFmtId="0" fontId="28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30" fillId="0" borderId="0" applyNumberFormat="0" applyBorder="0" applyProtection="0"/>
    <xf numFmtId="166" fontId="30" fillId="0" borderId="0" applyBorder="0" applyProtection="0"/>
    <xf numFmtId="0" fontId="2" fillId="0" borderId="0" applyNumberFormat="0" applyBorder="0" applyProtection="0"/>
    <xf numFmtId="0" fontId="31" fillId="0" borderId="0"/>
  </cellStyleXfs>
  <cellXfs count="23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3" fontId="3" fillId="3" borderId="1" xfId="1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164" fontId="4" fillId="3" borderId="3" xfId="0" applyNumberFormat="1" applyFont="1" applyFill="1" applyBorder="1"/>
    <xf numFmtId="164" fontId="4" fillId="3" borderId="4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4" fillId="3" borderId="5" xfId="0" applyNumberFormat="1" applyFont="1" applyFill="1" applyBorder="1" applyAlignment="1">
      <alignment horizontal="right"/>
    </xf>
    <xf numFmtId="164" fontId="4" fillId="3" borderId="6" xfId="0" applyNumberFormat="1" applyFont="1" applyFill="1" applyBorder="1" applyAlignment="1">
      <alignment horizontal="right"/>
    </xf>
    <xf numFmtId="164" fontId="4" fillId="3" borderId="7" xfId="0" applyNumberFormat="1" applyFont="1" applyFill="1" applyBorder="1"/>
    <xf numFmtId="164" fontId="3" fillId="3" borderId="3" xfId="0" applyNumberFormat="1" applyFont="1" applyFill="1" applyBorder="1"/>
    <xf numFmtId="164" fontId="4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3" borderId="8" xfId="0" applyNumberFormat="1" applyFont="1" applyFill="1" applyBorder="1"/>
    <xf numFmtId="0" fontId="5" fillId="3" borderId="4" xfId="0" applyFont="1" applyFill="1" applyBorder="1"/>
    <xf numFmtId="0" fontId="4" fillId="3" borderId="4" xfId="0" applyFont="1" applyFill="1" applyBorder="1"/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6" fillId="0" borderId="0" xfId="0" applyFont="1"/>
    <xf numFmtId="0" fontId="6" fillId="2" borderId="0" xfId="0" applyFont="1" applyFill="1"/>
    <xf numFmtId="3" fontId="7" fillId="0" borderId="9" xfId="1" applyNumberFormat="1" applyFont="1" applyFill="1" applyBorder="1" applyAlignment="1">
      <alignment horizontal="center"/>
    </xf>
    <xf numFmtId="164" fontId="8" fillId="4" borderId="10" xfId="1" applyNumberFormat="1" applyFont="1" applyFill="1" applyBorder="1" applyAlignment="1">
      <alignment horizontal="right"/>
    </xf>
    <xf numFmtId="164" fontId="8" fillId="5" borderId="11" xfId="1" applyNumberFormat="1" applyFont="1" applyFill="1" applyBorder="1" applyAlignment="1">
      <alignment horizontal="left"/>
    </xf>
    <xf numFmtId="164" fontId="8" fillId="5" borderId="12" xfId="1" applyNumberFormat="1" applyFont="1" applyFill="1" applyBorder="1" applyAlignment="1">
      <alignment horizontal="left"/>
    </xf>
    <xf numFmtId="164" fontId="8" fillId="5" borderId="12" xfId="1" applyNumberFormat="1" applyFont="1" applyFill="1" applyBorder="1" applyAlignment="1">
      <alignment horizontal="right"/>
    </xf>
    <xf numFmtId="164" fontId="8" fillId="5" borderId="13" xfId="1" applyNumberFormat="1" applyFont="1" applyFill="1" applyBorder="1" applyAlignment="1">
      <alignment horizontal="right"/>
    </xf>
    <xf numFmtId="164" fontId="8" fillId="5" borderId="14" xfId="1" applyNumberFormat="1" applyFont="1" applyFill="1" applyBorder="1" applyAlignment="1">
      <alignment horizontal="right"/>
    </xf>
    <xf numFmtId="164" fontId="8" fillId="4" borderId="15" xfId="1" applyNumberFormat="1" applyFont="1" applyFill="1" applyBorder="1" applyAlignment="1">
      <alignment horizontal="right"/>
    </xf>
    <xf numFmtId="164" fontId="7" fillId="5" borderId="11" xfId="1" applyNumberFormat="1" applyFont="1" applyFill="1" applyBorder="1" applyAlignment="1">
      <alignment horizontal="right"/>
    </xf>
    <xf numFmtId="164" fontId="8" fillId="5" borderId="9" xfId="1" applyNumberFormat="1" applyFont="1" applyFill="1" applyBorder="1" applyAlignment="1">
      <alignment horizontal="right"/>
    </xf>
    <xf numFmtId="164" fontId="8" fillId="4" borderId="16" xfId="1" applyNumberFormat="1" applyFont="1" applyFill="1" applyBorder="1" applyAlignment="1">
      <alignment horizontal="left"/>
    </xf>
    <xf numFmtId="164" fontId="8" fillId="4" borderId="12" xfId="1" applyNumberFormat="1" applyFont="1" applyFill="1" applyBorder="1" applyAlignment="1">
      <alignment horizontal="left"/>
    </xf>
    <xf numFmtId="164" fontId="8" fillId="0" borderId="12" xfId="0" applyNumberFormat="1" applyFont="1" applyBorder="1" applyAlignment="1">
      <alignment horizontal="left"/>
    </xf>
    <xf numFmtId="3" fontId="8" fillId="0" borderId="12" xfId="0" applyNumberFormat="1" applyFont="1" applyBorder="1" applyAlignment="1">
      <alignment horizontal="left"/>
    </xf>
    <xf numFmtId="164" fontId="8" fillId="4" borderId="17" xfId="1" applyNumberFormat="1" applyFont="1" applyFill="1" applyBorder="1" applyAlignment="1">
      <alignment horizontal="left"/>
    </xf>
    <xf numFmtId="164" fontId="8" fillId="4" borderId="18" xfId="1" applyNumberFormat="1" applyFont="1" applyFill="1" applyBorder="1" applyAlignment="1">
      <alignment horizontal="left"/>
    </xf>
    <xf numFmtId="164" fontId="8" fillId="4" borderId="19" xfId="1" applyNumberFormat="1" applyFont="1" applyFill="1" applyBorder="1" applyAlignment="1">
      <alignment horizontal="left"/>
    </xf>
    <xf numFmtId="3" fontId="9" fillId="0" borderId="9" xfId="1" applyNumberFormat="1" applyFont="1" applyFill="1" applyBorder="1" applyAlignment="1">
      <alignment horizontal="center"/>
    </xf>
    <xf numFmtId="164" fontId="8" fillId="0" borderId="10" xfId="1" applyNumberFormat="1" applyFont="1" applyFill="1" applyBorder="1" applyAlignment="1">
      <alignment horizontal="right"/>
    </xf>
    <xf numFmtId="164" fontId="10" fillId="5" borderId="11" xfId="1" applyNumberFormat="1" applyFont="1" applyFill="1" applyBorder="1" applyAlignment="1">
      <alignment horizontal="left"/>
    </xf>
    <xf numFmtId="164" fontId="10" fillId="5" borderId="12" xfId="1" applyNumberFormat="1" applyFont="1" applyFill="1" applyBorder="1" applyAlignment="1">
      <alignment horizontal="left"/>
    </xf>
    <xf numFmtId="164" fontId="10" fillId="5" borderId="12" xfId="1" applyNumberFormat="1" applyFont="1" applyFill="1" applyBorder="1" applyAlignment="1">
      <alignment horizontal="right"/>
    </xf>
    <xf numFmtId="164" fontId="11" fillId="2" borderId="13" xfId="1" applyNumberFormat="1" applyFont="1" applyFill="1" applyBorder="1" applyAlignment="1">
      <alignment horizontal="right"/>
    </xf>
    <xf numFmtId="164" fontId="12" fillId="2" borderId="14" xfId="1" applyNumberFormat="1" applyFont="1" applyFill="1" applyBorder="1" applyAlignment="1">
      <alignment horizontal="right"/>
    </xf>
    <xf numFmtId="164" fontId="13" fillId="6" borderId="15" xfId="1" applyNumberFormat="1" applyFont="1" applyFill="1" applyBorder="1" applyAlignment="1">
      <alignment horizontal="left" vertical="top"/>
    </xf>
    <xf numFmtId="164" fontId="9" fillId="6" borderId="11" xfId="1" applyNumberFormat="1" applyFont="1" applyFill="1" applyBorder="1" applyAlignment="1">
      <alignment horizontal="right" vertical="top"/>
    </xf>
    <xf numFmtId="164" fontId="10" fillId="5" borderId="12" xfId="1" applyNumberFormat="1" applyFont="1" applyFill="1" applyBorder="1" applyAlignment="1">
      <alignment horizontal="left" vertical="top"/>
    </xf>
    <xf numFmtId="164" fontId="11" fillId="0" borderId="15" xfId="2" applyNumberFormat="1" applyFont="1" applyFill="1" applyBorder="1" applyAlignment="1">
      <alignment horizontal="right"/>
    </xf>
    <xf numFmtId="164" fontId="12" fillId="2" borderId="9" xfId="2" applyNumberFormat="1" applyFont="1" applyFill="1" applyBorder="1" applyAlignment="1">
      <alignment horizontal="right"/>
    </xf>
    <xf numFmtId="164" fontId="10" fillId="4" borderId="16" xfId="1" applyNumberFormat="1" applyFont="1" applyFill="1" applyBorder="1" applyAlignment="1">
      <alignment horizontal="left"/>
    </xf>
    <xf numFmtId="164" fontId="11" fillId="4" borderId="12" xfId="1" applyNumberFormat="1" applyFont="1" applyFill="1" applyBorder="1" applyAlignment="1">
      <alignment horizontal="left"/>
    </xf>
    <xf numFmtId="164" fontId="11" fillId="0" borderId="12" xfId="0" applyNumberFormat="1" applyFont="1" applyBorder="1" applyAlignment="1">
      <alignment horizontal="left"/>
    </xf>
    <xf numFmtId="3" fontId="11" fillId="0" borderId="12" xfId="0" applyNumberFormat="1" applyFont="1" applyBorder="1" applyAlignment="1">
      <alignment horizontal="left"/>
    </xf>
    <xf numFmtId="164" fontId="11" fillId="0" borderId="12" xfId="1" applyNumberFormat="1" applyFont="1" applyFill="1" applyBorder="1" applyAlignment="1">
      <alignment horizontal="left"/>
    </xf>
    <xf numFmtId="164" fontId="9" fillId="0" borderId="12" xfId="1" applyNumberFormat="1" applyFont="1" applyFill="1" applyBorder="1" applyAlignment="1">
      <alignment horizontal="left"/>
    </xf>
    <xf numFmtId="3" fontId="9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10" fillId="5" borderId="22" xfId="1" applyNumberFormat="1" applyFont="1" applyFill="1" applyBorder="1" applyAlignment="1">
      <alignment horizontal="left"/>
    </xf>
    <xf numFmtId="164" fontId="10" fillId="5" borderId="23" xfId="1" applyNumberFormat="1" applyFont="1" applyFill="1" applyBorder="1" applyAlignment="1">
      <alignment horizontal="left"/>
    </xf>
    <xf numFmtId="164" fontId="11" fillId="5" borderId="23" xfId="1" applyNumberFormat="1" applyFont="1" applyFill="1" applyBorder="1" applyAlignment="1">
      <alignment horizontal="left"/>
    </xf>
    <xf numFmtId="164" fontId="11" fillId="5" borderId="23" xfId="1" applyNumberFormat="1" applyFont="1" applyFill="1" applyBorder="1" applyAlignment="1">
      <alignment horizontal="right"/>
    </xf>
    <xf numFmtId="164" fontId="11" fillId="2" borderId="24" xfId="1" applyNumberFormat="1" applyFont="1" applyFill="1" applyBorder="1" applyAlignment="1">
      <alignment horizontal="right"/>
    </xf>
    <xf numFmtId="164" fontId="12" fillId="2" borderId="25" xfId="1" applyNumberFormat="1" applyFont="1" applyFill="1" applyBorder="1" applyAlignment="1">
      <alignment horizontal="right"/>
    </xf>
    <xf numFmtId="164" fontId="13" fillId="4" borderId="26" xfId="1" applyNumberFormat="1" applyFont="1" applyFill="1" applyBorder="1" applyAlignment="1">
      <alignment horizontal="left"/>
    </xf>
    <xf numFmtId="164" fontId="10" fillId="5" borderId="23" xfId="1" applyNumberFormat="1" applyFont="1" applyFill="1" applyBorder="1" applyAlignment="1">
      <alignment horizontal="left" vertical="top"/>
    </xf>
    <xf numFmtId="164" fontId="11" fillId="6" borderId="23" xfId="1" applyNumberFormat="1" applyFont="1" applyFill="1" applyBorder="1" applyAlignment="1">
      <alignment horizontal="right" vertical="top"/>
    </xf>
    <xf numFmtId="164" fontId="11" fillId="0" borderId="26" xfId="2" applyNumberFormat="1" applyFont="1" applyFill="1" applyBorder="1" applyAlignment="1">
      <alignment horizontal="right"/>
    </xf>
    <xf numFmtId="164" fontId="12" fillId="2" borderId="20" xfId="2" applyNumberFormat="1" applyFont="1" applyFill="1" applyBorder="1" applyAlignment="1">
      <alignment horizontal="right"/>
    </xf>
    <xf numFmtId="164" fontId="10" fillId="4" borderId="27" xfId="1" applyNumberFormat="1" applyFont="1" applyFill="1" applyBorder="1" applyAlignment="1">
      <alignment horizontal="left"/>
    </xf>
    <xf numFmtId="164" fontId="11" fillId="4" borderId="23" xfId="1" applyNumberFormat="1" applyFont="1" applyFill="1" applyBorder="1" applyAlignment="1">
      <alignment horizontal="left"/>
    </xf>
    <xf numFmtId="164" fontId="11" fillId="0" borderId="23" xfId="0" applyNumberFormat="1" applyFont="1" applyBorder="1" applyAlignment="1">
      <alignment horizontal="left"/>
    </xf>
    <xf numFmtId="3" fontId="11" fillId="0" borderId="23" xfId="0" applyNumberFormat="1" applyFont="1" applyBorder="1" applyAlignment="1">
      <alignment horizontal="left"/>
    </xf>
    <xf numFmtId="164" fontId="11" fillId="0" borderId="23" xfId="1" applyNumberFormat="1" applyFont="1" applyFill="1" applyBorder="1" applyAlignment="1">
      <alignment horizontal="left"/>
    </xf>
    <xf numFmtId="164" fontId="9" fillId="0" borderId="23" xfId="1" applyNumberFormat="1" applyFont="1" applyFill="1" applyBorder="1" applyAlignment="1">
      <alignment horizontal="left"/>
    </xf>
    <xf numFmtId="0" fontId="6" fillId="3" borderId="0" xfId="0" applyFont="1" applyFill="1"/>
    <xf numFmtId="3" fontId="7" fillId="3" borderId="1" xfId="1" applyNumberFormat="1" applyFont="1" applyFill="1" applyBorder="1" applyAlignment="1">
      <alignment horizontal="center"/>
    </xf>
    <xf numFmtId="164" fontId="8" fillId="3" borderId="2" xfId="0" applyNumberFormat="1" applyFont="1" applyFill="1" applyBorder="1" applyAlignment="1">
      <alignment horizontal="right"/>
    </xf>
    <xf numFmtId="164" fontId="8" fillId="3" borderId="3" xfId="0" applyNumberFormat="1" applyFont="1" applyFill="1" applyBorder="1"/>
    <xf numFmtId="164" fontId="8" fillId="3" borderId="4" xfId="0" applyNumberFormat="1" applyFont="1" applyFill="1" applyBorder="1"/>
    <xf numFmtId="164" fontId="8" fillId="3" borderId="4" xfId="0" applyNumberFormat="1" applyFont="1" applyFill="1" applyBorder="1" applyAlignment="1">
      <alignment horizontal="right"/>
    </xf>
    <xf numFmtId="164" fontId="8" fillId="3" borderId="5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4" fontId="8" fillId="3" borderId="7" xfId="0" applyNumberFormat="1" applyFont="1" applyFill="1" applyBorder="1"/>
    <xf numFmtId="164" fontId="8" fillId="3" borderId="7" xfId="0" applyNumberFormat="1" applyFont="1" applyFill="1" applyBorder="1" applyAlignment="1">
      <alignment horizontal="right"/>
    </xf>
    <xf numFmtId="164" fontId="12" fillId="3" borderId="1" xfId="0" applyNumberFormat="1" applyFont="1" applyFill="1" applyBorder="1" applyAlignment="1">
      <alignment horizontal="right"/>
    </xf>
    <xf numFmtId="164" fontId="8" fillId="3" borderId="8" xfId="0" applyNumberFormat="1" applyFont="1" applyFill="1" applyBorder="1"/>
    <xf numFmtId="164" fontId="8" fillId="3" borderId="4" xfId="0" applyNumberFormat="1" applyFont="1" applyFill="1" applyBorder="1" applyAlignment="1">
      <alignment horizontal="left"/>
    </xf>
    <xf numFmtId="3" fontId="8" fillId="3" borderId="4" xfId="0" applyNumberFormat="1" applyFont="1" applyFill="1" applyBorder="1" applyAlignment="1">
      <alignment horizontal="left"/>
    </xf>
    <xf numFmtId="164" fontId="8" fillId="3" borderId="2" xfId="1" applyNumberFormat="1" applyFont="1" applyFill="1" applyBorder="1" applyAlignment="1">
      <alignment horizontal="center"/>
    </xf>
    <xf numFmtId="164" fontId="8" fillId="3" borderId="7" xfId="1" applyNumberFormat="1" applyFont="1" applyFill="1" applyBorder="1" applyAlignment="1">
      <alignment horizontal="center"/>
    </xf>
    <xf numFmtId="164" fontId="8" fillId="3" borderId="6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164" fontId="8" fillId="0" borderId="29" xfId="1" applyNumberFormat="1" applyFont="1" applyFill="1" applyBorder="1" applyAlignment="1">
      <alignment horizontal="right"/>
    </xf>
    <xf numFmtId="164" fontId="10" fillId="2" borderId="30" xfId="1" applyNumberFormat="1" applyFont="1" applyFill="1" applyBorder="1" applyAlignment="1">
      <alignment horizontal="left"/>
    </xf>
    <xf numFmtId="164" fontId="11" fillId="2" borderId="31" xfId="0" applyNumberFormat="1" applyFont="1" applyFill="1" applyBorder="1" applyAlignment="1">
      <alignment vertical="top" wrapText="1"/>
    </xf>
    <xf numFmtId="164" fontId="11" fillId="2" borderId="31" xfId="1" applyNumberFormat="1" applyFont="1" applyFill="1" applyBorder="1" applyAlignment="1">
      <alignment horizontal="left"/>
    </xf>
    <xf numFmtId="164" fontId="11" fillId="2" borderId="31" xfId="1" applyNumberFormat="1" applyFont="1" applyFill="1" applyBorder="1" applyAlignment="1">
      <alignment horizontal="right"/>
    </xf>
    <xf numFmtId="164" fontId="11" fillId="2" borderId="32" xfId="1" applyNumberFormat="1" applyFont="1" applyFill="1" applyBorder="1" applyAlignment="1">
      <alignment horizontal="right"/>
    </xf>
    <xf numFmtId="164" fontId="12" fillId="2" borderId="33" xfId="1" applyNumberFormat="1" applyFont="1" applyFill="1" applyBorder="1" applyAlignment="1">
      <alignment horizontal="right"/>
    </xf>
    <xf numFmtId="164" fontId="13" fillId="0" borderId="34" xfId="1" applyNumberFormat="1" applyFont="1" applyFill="1" applyBorder="1" applyAlignment="1">
      <alignment horizontal="left"/>
    </xf>
    <xf numFmtId="164" fontId="11" fillId="2" borderId="30" xfId="1" applyNumberFormat="1" applyFont="1" applyFill="1" applyBorder="1" applyAlignment="1">
      <alignment horizontal="left"/>
    </xf>
    <xf numFmtId="164" fontId="11" fillId="2" borderId="31" xfId="1" applyNumberFormat="1" applyFont="1" applyFill="1" applyBorder="1" applyAlignment="1">
      <alignment horizontal="left" vertical="top"/>
    </xf>
    <xf numFmtId="164" fontId="15" fillId="2" borderId="31" xfId="1" applyNumberFormat="1" applyFont="1" applyFill="1" applyBorder="1" applyAlignment="1">
      <alignment horizontal="right"/>
    </xf>
    <xf numFmtId="164" fontId="8" fillId="0" borderId="34" xfId="2" applyNumberFormat="1" applyFont="1" applyFill="1" applyBorder="1" applyAlignment="1">
      <alignment horizontal="right"/>
    </xf>
    <xf numFmtId="164" fontId="12" fillId="2" borderId="28" xfId="2" applyNumberFormat="1" applyFont="1" applyFill="1" applyBorder="1" applyAlignment="1">
      <alignment horizontal="right"/>
    </xf>
    <xf numFmtId="164" fontId="12" fillId="0" borderId="35" xfId="0" applyNumberFormat="1" applyFont="1" applyBorder="1"/>
    <xf numFmtId="164" fontId="11" fillId="0" borderId="31" xfId="0" applyNumberFormat="1" applyFont="1" applyBorder="1"/>
    <xf numFmtId="3" fontId="11" fillId="0" borderId="31" xfId="0" applyNumberFormat="1" applyFont="1" applyBorder="1" applyAlignment="1">
      <alignment horizontal="left"/>
    </xf>
    <xf numFmtId="3" fontId="16" fillId="0" borderId="31" xfId="0" applyNumberFormat="1" applyFont="1" applyBorder="1" applyAlignment="1">
      <alignment horizontal="left" wrapText="1"/>
    </xf>
    <xf numFmtId="164" fontId="11" fillId="0" borderId="31" xfId="1" applyNumberFormat="1" applyFont="1" applyFill="1" applyBorder="1" applyAlignment="1">
      <alignment horizontal="left"/>
    </xf>
    <xf numFmtId="3" fontId="11" fillId="0" borderId="31" xfId="1" applyNumberFormat="1" applyFont="1" applyFill="1" applyBorder="1" applyAlignment="1">
      <alignment horizontal="left"/>
    </xf>
    <xf numFmtId="164" fontId="11" fillId="2" borderId="12" xfId="0" applyNumberFormat="1" applyFont="1" applyFill="1" applyBorder="1" applyAlignment="1">
      <alignment vertical="top" wrapText="1"/>
    </xf>
    <xf numFmtId="164" fontId="11" fillId="2" borderId="12" xfId="1" applyNumberFormat="1" applyFont="1" applyFill="1" applyBorder="1" applyAlignment="1">
      <alignment horizontal="left"/>
    </xf>
    <xf numFmtId="164" fontId="11" fillId="2" borderId="12" xfId="1" applyNumberFormat="1" applyFont="1" applyFill="1" applyBorder="1" applyAlignment="1">
      <alignment horizontal="right"/>
    </xf>
    <xf numFmtId="164" fontId="13" fillId="0" borderId="15" xfId="1" applyNumberFormat="1" applyFont="1" applyFill="1" applyBorder="1" applyAlignment="1">
      <alignment horizontal="left"/>
    </xf>
    <xf numFmtId="164" fontId="11" fillId="5" borderId="11" xfId="1" applyNumberFormat="1" applyFont="1" applyFill="1" applyBorder="1" applyAlignment="1">
      <alignment horizontal="left"/>
    </xf>
    <xf numFmtId="164" fontId="11" fillId="5" borderId="12" xfId="1" applyNumberFormat="1" applyFont="1" applyFill="1" applyBorder="1" applyAlignment="1">
      <alignment horizontal="left" vertical="top"/>
    </xf>
    <xf numFmtId="164" fontId="11" fillId="2" borderId="12" xfId="1" applyNumberFormat="1" applyFont="1" applyFill="1" applyBorder="1" applyAlignment="1">
      <alignment horizontal="left" vertical="top"/>
    </xf>
    <xf numFmtId="164" fontId="15" fillId="2" borderId="12" xfId="1" applyNumberFormat="1" applyFont="1" applyFill="1" applyBorder="1" applyAlignment="1">
      <alignment horizontal="right"/>
    </xf>
    <xf numFmtId="164" fontId="8" fillId="0" borderId="15" xfId="2" applyNumberFormat="1" applyFont="1" applyFill="1" applyBorder="1" applyAlignment="1">
      <alignment horizontal="right"/>
    </xf>
    <xf numFmtId="164" fontId="12" fillId="0" borderId="16" xfId="0" applyNumberFormat="1" applyFont="1" applyBorder="1"/>
    <xf numFmtId="164" fontId="11" fillId="0" borderId="12" xfId="0" applyNumberFormat="1" applyFont="1" applyBorder="1"/>
    <xf numFmtId="3" fontId="16" fillId="0" borderId="12" xfId="0" applyNumberFormat="1" applyFont="1" applyBorder="1" applyAlignment="1">
      <alignment horizontal="left" wrapText="1"/>
    </xf>
    <xf numFmtId="3" fontId="11" fillId="0" borderId="12" xfId="1" applyNumberFormat="1" applyFont="1" applyFill="1" applyBorder="1" applyAlignment="1">
      <alignment horizontal="left"/>
    </xf>
    <xf numFmtId="164" fontId="10" fillId="2" borderId="11" xfId="1" applyNumberFormat="1" applyFont="1" applyFill="1" applyBorder="1" applyAlignment="1">
      <alignment horizontal="left"/>
    </xf>
    <xf numFmtId="164" fontId="11" fillId="2" borderId="11" xfId="1" applyNumberFormat="1" applyFont="1" applyFill="1" applyBorder="1" applyAlignment="1">
      <alignment horizontal="left"/>
    </xf>
    <xf numFmtId="3" fontId="8" fillId="7" borderId="4" xfId="0" applyNumberFormat="1" applyFont="1" applyFill="1" applyBorder="1" applyAlignment="1">
      <alignment horizontal="left"/>
    </xf>
    <xf numFmtId="3" fontId="17" fillId="7" borderId="4" xfId="0" applyNumberFormat="1" applyFont="1" applyFill="1" applyBorder="1" applyAlignment="1">
      <alignment horizontal="left"/>
    </xf>
    <xf numFmtId="3" fontId="7" fillId="2" borderId="28" xfId="1" applyNumberFormat="1" applyFont="1" applyFill="1" applyBorder="1" applyAlignment="1">
      <alignment horizontal="center"/>
    </xf>
    <xf numFmtId="164" fontId="8" fillId="2" borderId="29" xfId="1" applyNumberFormat="1" applyFont="1" applyFill="1" applyBorder="1" applyAlignment="1">
      <alignment horizontal="right"/>
    </xf>
    <xf numFmtId="164" fontId="10" fillId="5" borderId="30" xfId="1" applyNumberFormat="1" applyFont="1" applyFill="1" applyBorder="1" applyAlignment="1">
      <alignment horizontal="left"/>
    </xf>
    <xf numFmtId="164" fontId="9" fillId="2" borderId="34" xfId="1" applyNumberFormat="1" applyFont="1" applyFill="1" applyBorder="1" applyAlignment="1">
      <alignment horizontal="right"/>
    </xf>
    <xf numFmtId="164" fontId="11" fillId="5" borderId="30" xfId="1" applyNumberFormat="1" applyFont="1" applyFill="1" applyBorder="1" applyAlignment="1">
      <alignment horizontal="left"/>
    </xf>
    <xf numFmtId="164" fontId="11" fillId="5" borderId="31" xfId="1" applyNumberFormat="1" applyFont="1" applyFill="1" applyBorder="1" applyAlignment="1">
      <alignment horizontal="left" vertical="top"/>
    </xf>
    <xf numFmtId="164" fontId="11" fillId="2" borderId="34" xfId="2" applyNumberFormat="1" applyFont="1" applyFill="1" applyBorder="1" applyAlignment="1">
      <alignment horizontal="right"/>
    </xf>
    <xf numFmtId="164" fontId="11" fillId="2" borderId="35" xfId="0" applyNumberFormat="1" applyFont="1" applyFill="1" applyBorder="1"/>
    <xf numFmtId="164" fontId="11" fillId="2" borderId="31" xfId="0" applyNumberFormat="1" applyFont="1" applyFill="1" applyBorder="1"/>
    <xf numFmtId="3" fontId="11" fillId="2" borderId="31" xfId="0" applyNumberFormat="1" applyFont="1" applyFill="1" applyBorder="1" applyAlignment="1">
      <alignment horizontal="left"/>
    </xf>
    <xf numFmtId="3" fontId="16" fillId="2" borderId="31" xfId="0" applyNumberFormat="1" applyFont="1" applyFill="1" applyBorder="1" applyAlignment="1">
      <alignment horizontal="left"/>
    </xf>
    <xf numFmtId="3" fontId="11" fillId="5" borderId="31" xfId="1" applyNumberFormat="1" applyFont="1" applyFill="1" applyBorder="1" applyAlignment="1">
      <alignment horizontal="left"/>
    </xf>
    <xf numFmtId="3" fontId="11" fillId="2" borderId="31" xfId="1" applyNumberFormat="1" applyFont="1" applyFill="1" applyBorder="1" applyAlignment="1">
      <alignment horizontal="left"/>
    </xf>
    <xf numFmtId="164" fontId="9" fillId="0" borderId="15" xfId="1" applyNumberFormat="1" applyFont="1" applyFill="1" applyBorder="1" applyAlignment="1">
      <alignment horizontal="right"/>
    </xf>
    <xf numFmtId="3" fontId="12" fillId="0" borderId="12" xfId="0" applyNumberFormat="1" applyFont="1" applyBorder="1" applyAlignment="1">
      <alignment horizontal="left"/>
    </xf>
    <xf numFmtId="3" fontId="16" fillId="0" borderId="12" xfId="0" applyNumberFormat="1" applyFont="1" applyBorder="1" applyAlignment="1">
      <alignment horizontal="left"/>
    </xf>
    <xf numFmtId="3" fontId="11" fillId="4" borderId="12" xfId="1" applyNumberFormat="1" applyFont="1" applyFill="1" applyBorder="1" applyAlignment="1">
      <alignment horizontal="left"/>
    </xf>
    <xf numFmtId="164" fontId="11" fillId="0" borderId="16" xfId="0" applyNumberFormat="1" applyFont="1" applyBorder="1"/>
    <xf numFmtId="164" fontId="18" fillId="2" borderId="11" xfId="1" applyNumberFormat="1" applyFont="1" applyFill="1" applyBorder="1" applyAlignment="1">
      <alignment horizontal="left"/>
    </xf>
    <xf numFmtId="164" fontId="19" fillId="2" borderId="11" xfId="1" applyNumberFormat="1" applyFont="1" applyFill="1" applyBorder="1" applyAlignment="1">
      <alignment horizontal="left"/>
    </xf>
    <xf numFmtId="164" fontId="19" fillId="5" borderId="11" xfId="1" applyNumberFormat="1" applyFont="1" applyFill="1" applyBorder="1" applyAlignment="1">
      <alignment horizontal="left"/>
    </xf>
    <xf numFmtId="164" fontId="13" fillId="0" borderId="15" xfId="1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left"/>
    </xf>
    <xf numFmtId="3" fontId="8" fillId="3" borderId="2" xfId="1" applyNumberFormat="1" applyFont="1" applyFill="1" applyBorder="1" applyAlignment="1">
      <alignment horizontal="center"/>
    </xf>
    <xf numFmtId="3" fontId="8" fillId="3" borderId="7" xfId="1" applyNumberFormat="1" applyFont="1" applyFill="1" applyBorder="1" applyAlignment="1">
      <alignment horizontal="center"/>
    </xf>
    <xf numFmtId="3" fontId="8" fillId="3" borderId="6" xfId="1" applyNumberFormat="1" applyFont="1" applyFill="1" applyBorder="1" applyAlignment="1">
      <alignment horizontal="center"/>
    </xf>
    <xf numFmtId="164" fontId="19" fillId="2" borderId="30" xfId="1" applyNumberFormat="1" applyFont="1" applyFill="1" applyBorder="1" applyAlignment="1">
      <alignment horizontal="left"/>
    </xf>
    <xf numFmtId="164" fontId="9" fillId="0" borderId="34" xfId="1" applyNumberFormat="1" applyFont="1" applyFill="1" applyBorder="1" applyAlignment="1">
      <alignment horizontal="right"/>
    </xf>
    <xf numFmtId="164" fontId="11" fillId="2" borderId="31" xfId="1" applyNumberFormat="1" applyFont="1" applyFill="1" applyBorder="1" applyAlignment="1">
      <alignment horizontal="right" vertical="top"/>
    </xf>
    <xf numFmtId="164" fontId="11" fillId="0" borderId="35" xfId="0" applyNumberFormat="1" applyFont="1" applyBorder="1"/>
    <xf numFmtId="3" fontId="16" fillId="0" borderId="31" xfId="0" applyNumberFormat="1" applyFont="1" applyBorder="1" applyAlignment="1">
      <alignment horizontal="left"/>
    </xf>
    <xf numFmtId="3" fontId="11" fillId="4" borderId="31" xfId="1" applyNumberFormat="1" applyFont="1" applyFill="1" applyBorder="1" applyAlignment="1">
      <alignment horizontal="left"/>
    </xf>
    <xf numFmtId="164" fontId="12" fillId="0" borderId="15" xfId="2" applyNumberFormat="1" applyFont="1" applyFill="1" applyBorder="1" applyAlignment="1">
      <alignment horizontal="right"/>
    </xf>
    <xf numFmtId="3" fontId="7" fillId="0" borderId="36" xfId="1" applyNumberFormat="1" applyFont="1" applyFill="1" applyBorder="1" applyAlignment="1">
      <alignment horizontal="center"/>
    </xf>
    <xf numFmtId="164" fontId="12" fillId="2" borderId="36" xfId="2" applyNumberFormat="1" applyFont="1" applyFill="1" applyBorder="1" applyAlignment="1">
      <alignment horizontal="right"/>
    </xf>
    <xf numFmtId="0" fontId="7" fillId="0" borderId="37" xfId="0" applyFont="1" applyBorder="1" applyAlignment="1">
      <alignment horizontal="center" wrapText="1"/>
    </xf>
    <xf numFmtId="0" fontId="7" fillId="0" borderId="38" xfId="0" applyFont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40" xfId="0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center" wrapText="1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 wrapText="1"/>
    </xf>
    <xf numFmtId="0" fontId="7" fillId="2" borderId="40" xfId="0" applyFont="1" applyFill="1" applyBorder="1" applyAlignment="1">
      <alignment horizontal="center"/>
    </xf>
    <xf numFmtId="0" fontId="7" fillId="0" borderId="42" xfId="0" applyFont="1" applyBorder="1" applyAlignment="1">
      <alignment horizontal="center" wrapText="1"/>
    </xf>
    <xf numFmtId="0" fontId="20" fillId="0" borderId="44" xfId="0" applyFont="1" applyBorder="1" applyAlignment="1"/>
    <xf numFmtId="0" fontId="7" fillId="0" borderId="45" xfId="0" applyFont="1" applyBorder="1" applyAlignment="1">
      <alignment horizontal="center" wrapText="1"/>
    </xf>
    <xf numFmtId="0" fontId="7" fillId="0" borderId="40" xfId="0" applyFont="1" applyBorder="1" applyAlignment="1">
      <alignment horizontal="center"/>
    </xf>
    <xf numFmtId="0" fontId="7" fillId="0" borderId="40" xfId="0" applyFont="1" applyBorder="1" applyAlignment="1">
      <alignment horizontal="center" wrapText="1"/>
    </xf>
    <xf numFmtId="0" fontId="7" fillId="0" borderId="41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21" fillId="0" borderId="44" xfId="0" applyFont="1" applyBorder="1" applyAlignment="1">
      <alignment horizontal="center" vertical="top" wrapText="1"/>
    </xf>
    <xf numFmtId="0" fontId="21" fillId="0" borderId="38" xfId="0" applyFont="1" applyBorder="1" applyAlignment="1">
      <alignment horizontal="center" vertical="top" wrapText="1"/>
    </xf>
    <xf numFmtId="0" fontId="22" fillId="2" borderId="3" xfId="1" applyFont="1" applyFill="1" applyBorder="1" applyAlignment="1">
      <alignment horizontal="center" vertical="top" wrapText="1"/>
    </xf>
    <xf numFmtId="0" fontId="22" fillId="2" borderId="4" xfId="1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vertical="top" wrapText="1"/>
    </xf>
    <xf numFmtId="0" fontId="21" fillId="0" borderId="45" xfId="0" applyFont="1" applyBorder="1" applyAlignment="1">
      <alignment horizontal="left" vertical="top" wrapText="1"/>
    </xf>
    <xf numFmtId="0" fontId="21" fillId="8" borderId="46" xfId="0" applyFont="1" applyFill="1" applyBorder="1" applyAlignment="1">
      <alignment horizontal="left" vertical="top" wrapText="1"/>
    </xf>
    <xf numFmtId="0" fontId="22" fillId="2" borderId="47" xfId="0" applyFont="1" applyFill="1" applyBorder="1" applyAlignment="1">
      <alignment horizontal="center" vertical="top" wrapText="1"/>
    </xf>
    <xf numFmtId="0" fontId="22" fillId="2" borderId="48" xfId="0" applyFont="1" applyFill="1" applyBorder="1" applyAlignment="1">
      <alignment horizontal="center" vertical="top" wrapText="1"/>
    </xf>
    <xf numFmtId="0" fontId="21" fillId="2" borderId="49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vertical="top"/>
    </xf>
    <xf numFmtId="0" fontId="23" fillId="0" borderId="48" xfId="0" applyFont="1" applyBorder="1" applyAlignment="1">
      <alignment vertical="top"/>
    </xf>
    <xf numFmtId="0" fontId="21" fillId="0" borderId="48" xfId="1" applyFont="1" applyBorder="1" applyAlignment="1">
      <alignment horizontal="center" vertical="top" wrapText="1"/>
    </xf>
    <xf numFmtId="164" fontId="12" fillId="0" borderId="48" xfId="1" applyNumberFormat="1" applyFont="1" applyFill="1" applyBorder="1" applyAlignment="1">
      <alignment horizontal="center" vertical="top" wrapText="1"/>
    </xf>
    <xf numFmtId="164" fontId="12" fillId="0" borderId="48" xfId="1" applyNumberFormat="1" applyFont="1" applyFill="1" applyBorder="1" applyAlignment="1">
      <alignment horizontal="left" vertical="top" wrapText="1"/>
    </xf>
    <xf numFmtId="164" fontId="12" fillId="0" borderId="17" xfId="1" applyNumberFormat="1" applyFont="1" applyFill="1" applyBorder="1" applyAlignment="1">
      <alignment horizontal="left" vertical="top" wrapText="1"/>
    </xf>
    <xf numFmtId="164" fontId="12" fillId="0" borderId="40" xfId="1" applyNumberFormat="1" applyFont="1" applyFill="1" applyBorder="1" applyAlignment="1">
      <alignment horizontal="left" vertical="center"/>
    </xf>
    <xf numFmtId="164" fontId="24" fillId="0" borderId="50" xfId="0" applyNumberFormat="1" applyFont="1" applyFill="1" applyBorder="1" applyAlignment="1">
      <alignment vertical="top"/>
    </xf>
    <xf numFmtId="0" fontId="21" fillId="0" borderId="37" xfId="0" applyFont="1" applyBorder="1" applyAlignment="1">
      <alignment horizontal="center" vertical="top" wrapText="1"/>
    </xf>
    <xf numFmtId="0" fontId="21" fillId="0" borderId="51" xfId="0" applyFont="1" applyBorder="1" applyAlignment="1">
      <alignment horizontal="center" vertical="top" wrapText="1"/>
    </xf>
    <xf numFmtId="164" fontId="12" fillId="5" borderId="52" xfId="1" applyNumberFormat="1" applyFont="1" applyFill="1" applyBorder="1" applyAlignment="1">
      <alignment horizontal="center" vertical="top"/>
    </xf>
    <xf numFmtId="164" fontId="12" fillId="5" borderId="7" xfId="1" applyNumberFormat="1" applyFont="1" applyFill="1" applyBorder="1" applyAlignment="1">
      <alignment horizontal="center" vertical="top"/>
    </xf>
    <xf numFmtId="164" fontId="12" fillId="5" borderId="6" xfId="1" applyNumberFormat="1" applyFont="1" applyFill="1" applyBorder="1" applyAlignment="1">
      <alignment horizontal="center" vertical="top"/>
    </xf>
    <xf numFmtId="0" fontId="21" fillId="0" borderId="53" xfId="0" applyFont="1" applyBorder="1" applyAlignment="1">
      <alignment horizontal="left" vertical="top" wrapText="1"/>
    </xf>
    <xf numFmtId="0" fontId="21" fillId="8" borderId="54" xfId="0" applyFont="1" applyFill="1" applyBorder="1" applyAlignment="1">
      <alignment horizontal="left" vertical="top" wrapText="1"/>
    </xf>
    <xf numFmtId="164" fontId="12" fillId="0" borderId="55" xfId="0" applyNumberFormat="1" applyFont="1" applyFill="1" applyBorder="1" applyAlignment="1">
      <alignment horizontal="center" vertical="top"/>
    </xf>
    <xf numFmtId="164" fontId="12" fillId="0" borderId="56" xfId="0" applyNumberFormat="1" applyFont="1" applyFill="1" applyBorder="1" applyAlignment="1">
      <alignment horizontal="center" vertical="top"/>
    </xf>
    <xf numFmtId="164" fontId="12" fillId="0" borderId="57" xfId="0" applyNumberFormat="1" applyFont="1" applyFill="1" applyBorder="1" applyAlignment="1">
      <alignment horizontal="center" vertical="top"/>
    </xf>
    <xf numFmtId="0" fontId="21" fillId="0" borderId="16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2" xfId="1" applyFont="1" applyBorder="1" applyAlignment="1">
      <alignment horizontal="center" vertical="top" wrapText="1"/>
    </xf>
    <xf numFmtId="164" fontId="12" fillId="0" borderId="12" xfId="1" applyNumberFormat="1" applyFont="1" applyFill="1" applyBorder="1" applyAlignment="1">
      <alignment horizontal="center" vertical="top" wrapText="1"/>
    </xf>
    <xf numFmtId="164" fontId="12" fillId="0" borderId="12" xfId="1" applyNumberFormat="1" applyFont="1" applyFill="1" applyBorder="1" applyAlignment="1">
      <alignment horizontal="left" vertical="top" wrapText="1"/>
    </xf>
    <xf numFmtId="164" fontId="12" fillId="0" borderId="10" xfId="1" applyNumberFormat="1" applyFont="1" applyFill="1" applyBorder="1" applyAlignment="1">
      <alignment horizontal="left" vertical="top" wrapText="1"/>
    </xf>
    <xf numFmtId="164" fontId="12" fillId="0" borderId="58" xfId="1" applyNumberFormat="1" applyFont="1" applyFill="1" applyBorder="1" applyAlignment="1">
      <alignment horizontal="left" vertical="center"/>
    </xf>
    <xf numFmtId="164" fontId="24" fillId="0" borderId="14" xfId="0" applyNumberFormat="1" applyFont="1" applyFill="1" applyBorder="1" applyAlignment="1">
      <alignment vertical="top"/>
    </xf>
    <xf numFmtId="164" fontId="26" fillId="0" borderId="59" xfId="1" applyNumberFormat="1" applyFont="1" applyFill="1" applyBorder="1" applyAlignment="1">
      <alignment horizontal="left" vertical="top"/>
    </xf>
    <xf numFmtId="0" fontId="21" fillId="0" borderId="58" xfId="0" applyFont="1" applyBorder="1" applyAlignment="1">
      <alignment horizontal="left" vertical="top" wrapText="1"/>
    </xf>
    <xf numFmtId="0" fontId="21" fillId="8" borderId="58" xfId="0" applyFont="1" applyFill="1" applyBorder="1" applyAlignment="1">
      <alignment horizontal="left" vertical="top" wrapText="1"/>
    </xf>
    <xf numFmtId="164" fontId="26" fillId="2" borderId="31" xfId="1" applyNumberFormat="1" applyFont="1" applyFill="1" applyBorder="1" applyAlignment="1">
      <alignment horizontal="left" vertical="top"/>
    </xf>
    <xf numFmtId="164" fontId="26" fillId="0" borderId="31" xfId="1" applyNumberFormat="1" applyFont="1" applyFill="1" applyBorder="1" applyAlignment="1">
      <alignment horizontal="left" vertical="top"/>
    </xf>
    <xf numFmtId="164" fontId="12" fillId="0" borderId="31" xfId="1" applyNumberFormat="1" applyFont="1" applyFill="1" applyBorder="1" applyAlignment="1">
      <alignment horizontal="center" vertical="top"/>
    </xf>
    <xf numFmtId="164" fontId="12" fillId="0" borderId="12" xfId="1" applyNumberFormat="1" applyFont="1" applyFill="1" applyBorder="1" applyAlignment="1">
      <alignment horizontal="center" vertical="top"/>
    </xf>
    <xf numFmtId="164" fontId="12" fillId="0" borderId="10" xfId="1" applyNumberFormat="1" applyFont="1" applyFill="1" applyBorder="1" applyAlignment="1">
      <alignment horizontal="center" vertical="top"/>
    </xf>
    <xf numFmtId="164" fontId="12" fillId="0" borderId="58" xfId="1" applyNumberFormat="1" applyFont="1" applyFill="1" applyBorder="1" applyAlignment="1">
      <alignment horizontal="left" vertical="top"/>
    </xf>
    <xf numFmtId="164" fontId="11" fillId="0" borderId="60" xfId="1" applyNumberFormat="1" applyFont="1" applyFill="1" applyBorder="1" applyAlignment="1">
      <alignment horizontal="left" vertical="top"/>
    </xf>
    <xf numFmtId="0" fontId="21" fillId="0" borderId="61" xfId="0" applyFont="1" applyBorder="1" applyAlignment="1">
      <alignment horizontal="center" vertical="top" wrapText="1"/>
    </xf>
    <xf numFmtId="0" fontId="21" fillId="0" borderId="62" xfId="0" applyFont="1" applyBorder="1" applyAlignment="1">
      <alignment horizontal="left" vertical="top" wrapText="1"/>
    </xf>
    <xf numFmtId="0" fontId="21" fillId="8" borderId="62" xfId="0" applyFont="1" applyFill="1" applyBorder="1" applyAlignment="1">
      <alignment horizontal="left" vertical="top" wrapText="1"/>
    </xf>
    <xf numFmtId="164" fontId="26" fillId="2" borderId="63" xfId="1" applyNumberFormat="1" applyFont="1" applyFill="1" applyBorder="1" applyAlignment="1">
      <alignment horizontal="left" vertical="top"/>
    </xf>
    <xf numFmtId="164" fontId="26" fillId="0" borderId="63" xfId="1" applyNumberFormat="1" applyFont="1" applyFill="1" applyBorder="1" applyAlignment="1">
      <alignment horizontal="left" vertical="top"/>
    </xf>
    <xf numFmtId="164" fontId="12" fillId="0" borderId="63" xfId="1" applyNumberFormat="1" applyFont="1" applyFill="1" applyBorder="1" applyAlignment="1">
      <alignment horizontal="center" vertical="top"/>
    </xf>
    <xf numFmtId="164" fontId="12" fillId="0" borderId="64" xfId="1" applyNumberFormat="1" applyFont="1" applyFill="1" applyBorder="1" applyAlignment="1">
      <alignment horizontal="center" vertical="top"/>
    </xf>
    <xf numFmtId="164" fontId="12" fillId="0" borderId="62" xfId="1" applyNumberFormat="1" applyFont="1" applyFill="1" applyBorder="1" applyAlignment="1">
      <alignment horizontal="left" vertical="top"/>
    </xf>
    <xf numFmtId="164" fontId="11" fillId="0" borderId="65" xfId="1" applyNumberFormat="1" applyFont="1" applyFill="1" applyBorder="1" applyAlignment="1">
      <alignment horizontal="left" vertical="top"/>
    </xf>
    <xf numFmtId="0" fontId="1" fillId="0" borderId="43" xfId="0" applyFont="1" applyBorder="1"/>
    <xf numFmtId="0" fontId="1" fillId="0" borderId="43" xfId="0" applyFont="1" applyBorder="1" applyAlignment="1">
      <alignment vertical="center"/>
    </xf>
    <xf numFmtId="0" fontId="27" fillId="0" borderId="43" xfId="0" applyFont="1" applyBorder="1" applyAlignment="1">
      <alignment vertical="center"/>
    </xf>
  </cellXfs>
  <cellStyles count="10">
    <cellStyle name="Excel_BuiltIn_Comma" xfId="2"/>
    <cellStyle name="Heading" xfId="3"/>
    <cellStyle name="Heading1" xfId="4"/>
    <cellStyle name="Normal" xfId="0" builtinId="0"/>
    <cellStyle name="Normal 2" xfId="5"/>
    <cellStyle name="Normal 4" xfId="1"/>
    <cellStyle name="Result" xfId="6"/>
    <cellStyle name="Result2" xfId="7"/>
    <cellStyle name="Обычный 2" xfId="8"/>
    <cellStyle name="Обычный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22uget%2020144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4"/>
      <sheetName val="Лист6"/>
      <sheetName val="Лист7"/>
      <sheetName val="Лист9"/>
      <sheetName val="Лист8"/>
      <sheetName val="Лист1"/>
      <sheetName val="2014"/>
      <sheetName val="Лист2"/>
      <sheetName val="200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0">
          <cell r="K10">
            <v>0</v>
          </cell>
          <cell r="L10">
            <v>0</v>
          </cell>
          <cell r="M10">
            <v>227</v>
          </cell>
          <cell r="N10">
            <v>277</v>
          </cell>
          <cell r="Y10">
            <v>2206.21</v>
          </cell>
          <cell r="AK10">
            <v>0</v>
          </cell>
        </row>
        <row r="11">
          <cell r="K11">
            <v>36</v>
          </cell>
          <cell r="L11">
            <v>51</v>
          </cell>
          <cell r="M11">
            <v>0</v>
          </cell>
          <cell r="N11">
            <v>78</v>
          </cell>
          <cell r="Y11">
            <v>841.59439999999995</v>
          </cell>
          <cell r="AK11">
            <v>42.6</v>
          </cell>
        </row>
        <row r="12">
          <cell r="K12">
            <v>133</v>
          </cell>
          <cell r="L12">
            <v>209</v>
          </cell>
          <cell r="M12">
            <v>0</v>
          </cell>
          <cell r="N12">
            <v>309</v>
          </cell>
          <cell r="Y12">
            <v>2416.86</v>
          </cell>
          <cell r="AH12">
            <v>42.1</v>
          </cell>
          <cell r="AK12">
            <v>157.4</v>
          </cell>
        </row>
        <row r="13">
          <cell r="K13">
            <v>146</v>
          </cell>
          <cell r="L13">
            <v>175</v>
          </cell>
          <cell r="M13">
            <v>74</v>
          </cell>
          <cell r="N13">
            <v>375</v>
          </cell>
          <cell r="Y13">
            <v>2851.3</v>
          </cell>
          <cell r="AH13">
            <v>59.6</v>
          </cell>
          <cell r="AK13">
            <v>172.8</v>
          </cell>
        </row>
        <row r="14">
          <cell r="K14">
            <v>185</v>
          </cell>
          <cell r="L14">
            <v>213</v>
          </cell>
          <cell r="M14">
            <v>36</v>
          </cell>
          <cell r="N14">
            <v>396</v>
          </cell>
          <cell r="Y14">
            <v>2989.54</v>
          </cell>
          <cell r="AH14">
            <v>42.1</v>
          </cell>
          <cell r="AK14">
            <v>219</v>
          </cell>
        </row>
        <row r="15">
          <cell r="K15">
            <v>113</v>
          </cell>
          <cell r="L15">
            <v>194</v>
          </cell>
          <cell r="M15">
            <v>151</v>
          </cell>
          <cell r="N15">
            <v>463</v>
          </cell>
          <cell r="Y15">
            <v>3430.57</v>
          </cell>
          <cell r="AH15">
            <v>42.1</v>
          </cell>
          <cell r="AJ15">
            <v>75</v>
          </cell>
          <cell r="AK15">
            <v>133.80000000000001</v>
          </cell>
        </row>
        <row r="16">
          <cell r="K16">
            <v>111</v>
          </cell>
          <cell r="L16">
            <v>163</v>
          </cell>
          <cell r="M16">
            <v>0</v>
          </cell>
          <cell r="N16">
            <v>246</v>
          </cell>
          <cell r="Y16">
            <v>2002.16</v>
          </cell>
          <cell r="AH16">
            <v>42.1</v>
          </cell>
          <cell r="AK16">
            <v>131.4</v>
          </cell>
        </row>
        <row r="17">
          <cell r="K17">
            <v>97</v>
          </cell>
          <cell r="L17">
            <v>114</v>
          </cell>
          <cell r="M17">
            <v>0</v>
          </cell>
          <cell r="N17">
            <v>187</v>
          </cell>
          <cell r="Y17">
            <v>1613.78</v>
          </cell>
          <cell r="AK17">
            <v>114.8</v>
          </cell>
        </row>
        <row r="18">
          <cell r="K18">
            <v>101</v>
          </cell>
          <cell r="L18">
            <v>132</v>
          </cell>
          <cell r="M18">
            <v>0</v>
          </cell>
          <cell r="N18">
            <v>208</v>
          </cell>
          <cell r="Y18">
            <v>1752.02</v>
          </cell>
          <cell r="AH18">
            <v>42.1</v>
          </cell>
          <cell r="AK18">
            <v>119.6</v>
          </cell>
        </row>
        <row r="19">
          <cell r="K19">
            <v>71</v>
          </cell>
          <cell r="L19">
            <v>72</v>
          </cell>
          <cell r="M19">
            <v>0</v>
          </cell>
          <cell r="N19">
            <v>125</v>
          </cell>
          <cell r="Y19">
            <v>1205.67</v>
          </cell>
          <cell r="AK19">
            <v>84.1</v>
          </cell>
        </row>
        <row r="20">
          <cell r="K20">
            <v>54</v>
          </cell>
          <cell r="L20">
            <v>74</v>
          </cell>
          <cell r="M20">
            <v>0</v>
          </cell>
          <cell r="N20">
            <v>115</v>
          </cell>
          <cell r="Y20">
            <v>1139.8399999999999</v>
          </cell>
          <cell r="AH20">
            <v>59.6</v>
          </cell>
          <cell r="AK20">
            <v>63.9</v>
          </cell>
        </row>
        <row r="21">
          <cell r="K21">
            <v>57</v>
          </cell>
          <cell r="L21">
            <v>70</v>
          </cell>
          <cell r="M21">
            <v>0</v>
          </cell>
          <cell r="N21">
            <v>113</v>
          </cell>
          <cell r="Y21">
            <v>1126.68</v>
          </cell>
          <cell r="AH21">
            <v>42.1</v>
          </cell>
          <cell r="AK21">
            <v>67.5</v>
          </cell>
        </row>
        <row r="22">
          <cell r="K22">
            <v>46</v>
          </cell>
          <cell r="L22">
            <v>46</v>
          </cell>
          <cell r="M22">
            <v>0</v>
          </cell>
          <cell r="N22">
            <v>81</v>
          </cell>
          <cell r="Y22">
            <v>873.96299999999997</v>
          </cell>
          <cell r="AK22">
            <v>54.5</v>
          </cell>
        </row>
        <row r="23">
          <cell r="K23">
            <v>67</v>
          </cell>
          <cell r="L23">
            <v>75</v>
          </cell>
          <cell r="M23">
            <v>0</v>
          </cell>
          <cell r="N23">
            <v>125</v>
          </cell>
          <cell r="Y23">
            <v>1205.67</v>
          </cell>
          <cell r="AK23">
            <v>79.3</v>
          </cell>
        </row>
        <row r="24">
          <cell r="K24">
            <v>40</v>
          </cell>
          <cell r="L24">
            <v>67</v>
          </cell>
          <cell r="M24">
            <v>0</v>
          </cell>
          <cell r="N24">
            <v>97</v>
          </cell>
          <cell r="Y24">
            <v>1021.36</v>
          </cell>
          <cell r="AJ24">
            <v>103.2</v>
          </cell>
          <cell r="AK24">
            <v>47.4</v>
          </cell>
        </row>
        <row r="25">
          <cell r="K25">
            <v>58</v>
          </cell>
          <cell r="L25">
            <v>82</v>
          </cell>
          <cell r="M25">
            <v>0</v>
          </cell>
          <cell r="N25">
            <v>125</v>
          </cell>
          <cell r="Y25">
            <v>1205.67</v>
          </cell>
          <cell r="AH25">
            <v>59.5</v>
          </cell>
          <cell r="AK25">
            <v>68.7</v>
          </cell>
        </row>
        <row r="26">
          <cell r="K26">
            <v>37</v>
          </cell>
          <cell r="L26">
            <v>54</v>
          </cell>
          <cell r="M26">
            <v>0</v>
          </cell>
          <cell r="N26">
            <v>82</v>
          </cell>
          <cell r="Y26">
            <v>884.75300000000004</v>
          </cell>
          <cell r="AH26">
            <v>42.1</v>
          </cell>
          <cell r="AK26">
            <v>43.8</v>
          </cell>
        </row>
        <row r="27">
          <cell r="K27">
            <v>35</v>
          </cell>
          <cell r="L27">
            <v>49</v>
          </cell>
          <cell r="M27">
            <v>0</v>
          </cell>
          <cell r="N27">
            <v>75</v>
          </cell>
          <cell r="Y27">
            <v>809.22529999999995</v>
          </cell>
          <cell r="AK27">
            <v>41.4</v>
          </cell>
        </row>
        <row r="28">
          <cell r="K28">
            <v>77</v>
          </cell>
          <cell r="L28">
            <v>99</v>
          </cell>
          <cell r="M28">
            <v>0</v>
          </cell>
          <cell r="N28">
            <v>157</v>
          </cell>
          <cell r="Y28">
            <v>1416.31</v>
          </cell>
          <cell r="AH28">
            <v>59.6</v>
          </cell>
          <cell r="AK28">
            <v>91.2</v>
          </cell>
        </row>
        <row r="29">
          <cell r="K29">
            <v>15</v>
          </cell>
          <cell r="L29">
            <v>0</v>
          </cell>
          <cell r="M29">
            <v>0</v>
          </cell>
          <cell r="N29">
            <v>11</v>
          </cell>
          <cell r="Y29">
            <v>175.1233</v>
          </cell>
          <cell r="AK29">
            <v>17.8</v>
          </cell>
        </row>
        <row r="30">
          <cell r="K30">
            <v>74</v>
          </cell>
          <cell r="L30">
            <v>100</v>
          </cell>
          <cell r="M30">
            <v>0</v>
          </cell>
          <cell r="N30">
            <v>156</v>
          </cell>
          <cell r="Y30">
            <v>1409.73</v>
          </cell>
          <cell r="AH30">
            <v>59.6</v>
          </cell>
          <cell r="AK30">
            <v>87.6</v>
          </cell>
        </row>
        <row r="31">
          <cell r="K31">
            <v>215</v>
          </cell>
          <cell r="L31">
            <v>179</v>
          </cell>
          <cell r="M31">
            <v>0</v>
          </cell>
          <cell r="N31">
            <v>340</v>
          </cell>
          <cell r="Y31">
            <v>2620.92</v>
          </cell>
          <cell r="AH31">
            <v>42.1</v>
          </cell>
          <cell r="AK31">
            <v>254.5</v>
          </cell>
        </row>
        <row r="32">
          <cell r="K32">
            <v>192</v>
          </cell>
          <cell r="L32">
            <v>206</v>
          </cell>
          <cell r="M32">
            <v>0</v>
          </cell>
          <cell r="N32">
            <v>350</v>
          </cell>
          <cell r="Y32">
            <v>2686.74</v>
          </cell>
          <cell r="AH32">
            <v>59.6</v>
          </cell>
          <cell r="AK32">
            <v>227.3</v>
          </cell>
        </row>
        <row r="33">
          <cell r="K33">
            <v>64</v>
          </cell>
          <cell r="L33">
            <v>79</v>
          </cell>
          <cell r="M33">
            <v>0</v>
          </cell>
          <cell r="N33">
            <v>127</v>
          </cell>
          <cell r="Y33">
            <v>1218.83</v>
          </cell>
          <cell r="AH33">
            <v>42.1</v>
          </cell>
          <cell r="AK33">
            <v>75.8</v>
          </cell>
        </row>
        <row r="34">
          <cell r="K34">
            <v>87</v>
          </cell>
          <cell r="L34">
            <v>119</v>
          </cell>
          <cell r="M34">
            <v>0</v>
          </cell>
          <cell r="N34">
            <v>184</v>
          </cell>
          <cell r="Y34">
            <v>1594.04</v>
          </cell>
          <cell r="AH34">
            <v>42.1</v>
          </cell>
          <cell r="AK34">
            <v>103</v>
          </cell>
        </row>
        <row r="36">
          <cell r="K36">
            <v>50</v>
          </cell>
          <cell r="L36">
            <v>46</v>
          </cell>
          <cell r="M36">
            <v>0</v>
          </cell>
          <cell r="N36">
            <v>83</v>
          </cell>
          <cell r="Y36">
            <v>895.54200000000003</v>
          </cell>
          <cell r="AH36">
            <v>59.5</v>
          </cell>
          <cell r="AK36">
            <v>59.2</v>
          </cell>
        </row>
        <row r="37">
          <cell r="K37">
            <v>115</v>
          </cell>
          <cell r="L37">
            <v>158</v>
          </cell>
          <cell r="M37">
            <v>0</v>
          </cell>
          <cell r="N37">
            <v>244</v>
          </cell>
          <cell r="Y37">
            <v>1988.99</v>
          </cell>
          <cell r="AH37">
            <v>42.1</v>
          </cell>
          <cell r="AK37">
            <v>136.1</v>
          </cell>
        </row>
        <row r="38">
          <cell r="K38">
            <v>99</v>
          </cell>
          <cell r="L38">
            <v>146</v>
          </cell>
          <cell r="M38">
            <v>0</v>
          </cell>
          <cell r="N38">
            <v>220</v>
          </cell>
          <cell r="Y38">
            <v>1831.01</v>
          </cell>
          <cell r="AH38">
            <v>59.6</v>
          </cell>
          <cell r="AK38">
            <v>117.2</v>
          </cell>
        </row>
        <row r="39">
          <cell r="K39">
            <v>132</v>
          </cell>
          <cell r="L39">
            <v>173</v>
          </cell>
          <cell r="M39">
            <v>0</v>
          </cell>
          <cell r="N39">
            <v>272</v>
          </cell>
          <cell r="Y39">
            <v>2173.3000000000002</v>
          </cell>
          <cell r="AH39">
            <v>42.1</v>
          </cell>
          <cell r="AK39">
            <v>156.30000000000001</v>
          </cell>
        </row>
        <row r="40">
          <cell r="K40">
            <v>53</v>
          </cell>
          <cell r="L40">
            <v>77</v>
          </cell>
          <cell r="M40">
            <v>0</v>
          </cell>
          <cell r="N40">
            <v>117</v>
          </cell>
          <cell r="Y40">
            <v>1153.01</v>
          </cell>
          <cell r="AH40">
            <v>59.5</v>
          </cell>
          <cell r="AK40">
            <v>62.7</v>
          </cell>
        </row>
        <row r="41">
          <cell r="K41">
            <v>21</v>
          </cell>
          <cell r="L41">
            <v>0</v>
          </cell>
          <cell r="M41">
            <v>0</v>
          </cell>
          <cell r="N41">
            <v>16</v>
          </cell>
          <cell r="Y41">
            <v>254.72489999999999</v>
          </cell>
          <cell r="AK41">
            <v>24.9</v>
          </cell>
        </row>
        <row r="42">
          <cell r="K42">
            <v>26</v>
          </cell>
          <cell r="L42">
            <v>0</v>
          </cell>
          <cell r="M42">
            <v>0</v>
          </cell>
          <cell r="N42">
            <v>19</v>
          </cell>
          <cell r="Y42">
            <v>302.48500000000001</v>
          </cell>
          <cell r="AK42">
            <v>30.8</v>
          </cell>
        </row>
        <row r="43">
          <cell r="K43">
            <v>44</v>
          </cell>
          <cell r="L43">
            <v>34</v>
          </cell>
          <cell r="M43">
            <v>0</v>
          </cell>
          <cell r="N43">
            <v>67</v>
          </cell>
          <cell r="Y43">
            <v>722.90800000000002</v>
          </cell>
          <cell r="AK43">
            <v>52.1</v>
          </cell>
        </row>
        <row r="44">
          <cell r="K44">
            <v>67</v>
          </cell>
          <cell r="L44">
            <v>111</v>
          </cell>
          <cell r="M44">
            <v>0</v>
          </cell>
          <cell r="N44">
            <v>161</v>
          </cell>
          <cell r="Y44">
            <v>1442.64</v>
          </cell>
          <cell r="AH44">
            <v>42.1</v>
          </cell>
          <cell r="AK44">
            <v>79.3</v>
          </cell>
        </row>
        <row r="46">
          <cell r="AG46">
            <v>5964.5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8"/>
  <sheetViews>
    <sheetView tabSelected="1" zoomScale="98" zoomScaleNormal="98" workbookViewId="0">
      <selection activeCell="I25" sqref="I25"/>
    </sheetView>
  </sheetViews>
  <sheetFormatPr defaultRowHeight="12.75"/>
  <cols>
    <col min="1" max="1" width="4" style="1" customWidth="1"/>
    <col min="2" max="2" width="23" style="1" customWidth="1"/>
    <col min="3" max="3" width="12.7109375" style="1" customWidth="1"/>
    <col min="4" max="4" width="6.85546875" style="1" customWidth="1"/>
    <col min="5" max="5" width="7.7109375" style="1" customWidth="1"/>
    <col min="6" max="7" width="9.140625" style="1"/>
    <col min="8" max="8" width="8.42578125" style="1" customWidth="1"/>
    <col min="9" max="9" width="10.5703125" style="1" customWidth="1"/>
    <col min="10" max="10" width="11.140625" style="1" customWidth="1"/>
    <col min="11" max="11" width="15.42578125" style="1" customWidth="1"/>
    <col min="12" max="15" width="9.140625" style="1"/>
    <col min="16" max="16" width="10.28515625" style="1" customWidth="1"/>
    <col min="17" max="17" width="9.140625" style="1"/>
    <col min="18" max="18" width="8.140625" style="1" customWidth="1"/>
    <col min="19" max="19" width="5.85546875" style="1" customWidth="1"/>
    <col min="20" max="20" width="9" style="1" customWidth="1"/>
    <col min="21" max="21" width="14.5703125" style="1" customWidth="1"/>
    <col min="22" max="22" width="15.5703125" style="1" customWidth="1"/>
    <col min="23" max="25" width="9.140625" style="1"/>
    <col min="26" max="26" width="11" style="1" customWidth="1"/>
    <col min="27" max="28" width="9.140625" style="1"/>
    <col min="29" max="29" width="15.28515625" style="1" customWidth="1"/>
    <col min="30" max="16384" width="9.140625" style="1"/>
  </cols>
  <sheetData>
    <row r="1" spans="1:45" ht="44.25" customHeight="1" thickBot="1">
      <c r="A1" s="236"/>
      <c r="B1" s="238" t="s">
        <v>35</v>
      </c>
      <c r="C1" s="237"/>
      <c r="D1" s="237"/>
      <c r="E1" s="238" t="s">
        <v>108</v>
      </c>
      <c r="F1" s="238"/>
      <c r="G1" s="238"/>
      <c r="H1" s="238"/>
      <c r="I1" s="238"/>
      <c r="J1" s="238"/>
      <c r="K1" s="238"/>
      <c r="L1" s="237"/>
      <c r="M1" s="237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</row>
    <row r="2" spans="1:45" s="180" customFormat="1" ht="24.75" hidden="1" customHeight="1" thickBot="1">
      <c r="A2" s="235"/>
      <c r="B2" s="234"/>
      <c r="C2" s="233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1"/>
      <c r="R2" s="231"/>
      <c r="S2" s="231"/>
      <c r="T2" s="230"/>
      <c r="U2" s="229" t="s">
        <v>107</v>
      </c>
      <c r="V2" s="228" t="s">
        <v>106</v>
      </c>
      <c r="W2" s="217"/>
      <c r="X2" s="217"/>
      <c r="Y2" s="217"/>
      <c r="Z2" s="217"/>
      <c r="AA2" s="217"/>
      <c r="AB2" s="217"/>
      <c r="AC2" s="227" t="s">
        <v>105</v>
      </c>
      <c r="AD2" s="227" t="s">
        <v>104</v>
      </c>
    </row>
    <row r="3" spans="1:45" s="180" customFormat="1" ht="60.75" hidden="1" customHeight="1" thickBot="1">
      <c r="A3" s="226"/>
      <c r="B3" s="225"/>
      <c r="C3" s="224"/>
      <c r="D3" s="223"/>
      <c r="E3" s="223"/>
      <c r="F3" s="223"/>
      <c r="G3" s="223"/>
      <c r="H3" s="223"/>
      <c r="I3" s="223"/>
      <c r="J3" s="223"/>
      <c r="K3" s="223"/>
      <c r="L3" s="223"/>
      <c r="M3" s="222"/>
      <c r="N3" s="222"/>
      <c r="O3" s="222"/>
      <c r="P3" s="222"/>
      <c r="Q3" s="221"/>
      <c r="R3" s="221"/>
      <c r="S3" s="221"/>
      <c r="T3" s="220"/>
      <c r="U3" s="219"/>
      <c r="V3" s="218"/>
      <c r="W3" s="217"/>
      <c r="X3" s="217"/>
      <c r="Y3" s="217"/>
      <c r="Z3" s="217"/>
      <c r="AA3" s="217"/>
      <c r="AB3" s="217"/>
      <c r="AC3" s="199"/>
      <c r="AD3" s="199"/>
    </row>
    <row r="4" spans="1:45" s="180" customFormat="1" ht="35.25" customHeight="1" thickBot="1">
      <c r="A4" s="216"/>
      <c r="B4" s="215" t="s">
        <v>103</v>
      </c>
      <c r="C4" s="214" t="s">
        <v>102</v>
      </c>
      <c r="D4" s="213" t="s">
        <v>101</v>
      </c>
      <c r="E4" s="212" t="s">
        <v>100</v>
      </c>
      <c r="F4" s="212" t="s">
        <v>99</v>
      </c>
      <c r="G4" s="212" t="s">
        <v>98</v>
      </c>
      <c r="H4" s="212" t="s">
        <v>97</v>
      </c>
      <c r="I4" s="211" t="s">
        <v>96</v>
      </c>
      <c r="J4" s="211" t="s">
        <v>95</v>
      </c>
      <c r="K4" s="210" t="s">
        <v>94</v>
      </c>
      <c r="L4" s="209" t="s">
        <v>93</v>
      </c>
      <c r="M4" s="208" t="s">
        <v>92</v>
      </c>
      <c r="N4" s="207"/>
      <c r="O4" s="207"/>
      <c r="P4" s="207"/>
      <c r="Q4" s="207"/>
      <c r="R4" s="207"/>
      <c r="S4" s="207"/>
      <c r="T4" s="206"/>
      <c r="U4" s="205"/>
      <c r="V4" s="204"/>
      <c r="W4" s="203" t="s">
        <v>91</v>
      </c>
      <c r="X4" s="202"/>
      <c r="Y4" s="202"/>
      <c r="Z4" s="202"/>
      <c r="AA4" s="202"/>
      <c r="AB4" s="201"/>
      <c r="AC4" s="200"/>
      <c r="AD4" s="199"/>
    </row>
    <row r="5" spans="1:45" s="180" customFormat="1" ht="63.75" customHeight="1" thickBot="1">
      <c r="A5" s="198"/>
      <c r="B5" s="197"/>
      <c r="C5" s="196"/>
      <c r="D5" s="195"/>
      <c r="E5" s="194"/>
      <c r="F5" s="194"/>
      <c r="G5" s="194"/>
      <c r="H5" s="194"/>
      <c r="I5" s="193"/>
      <c r="J5" s="193"/>
      <c r="K5" s="192"/>
      <c r="L5" s="191"/>
      <c r="M5" s="190" t="s">
        <v>85</v>
      </c>
      <c r="N5" s="189" t="s">
        <v>4</v>
      </c>
      <c r="O5" s="189" t="s">
        <v>90</v>
      </c>
      <c r="P5" s="189" t="s">
        <v>89</v>
      </c>
      <c r="Q5" s="189" t="s">
        <v>88</v>
      </c>
      <c r="R5" s="189" t="s">
        <v>87</v>
      </c>
      <c r="S5" s="189" t="s">
        <v>86</v>
      </c>
      <c r="T5" s="188" t="s">
        <v>3</v>
      </c>
      <c r="U5" s="187"/>
      <c r="V5" s="186"/>
      <c r="W5" s="185" t="s">
        <v>85</v>
      </c>
      <c r="X5" s="184" t="s">
        <v>84</v>
      </c>
      <c r="Y5" s="184" t="s">
        <v>83</v>
      </c>
      <c r="Z5" s="184" t="s">
        <v>82</v>
      </c>
      <c r="AA5" s="184" t="s">
        <v>81</v>
      </c>
      <c r="AB5" s="183" t="s">
        <v>80</v>
      </c>
      <c r="AC5" s="182"/>
      <c r="AD5" s="181"/>
    </row>
    <row r="6" spans="1:45" ht="17.25" customHeight="1" thickBot="1">
      <c r="A6" s="179">
        <v>1</v>
      </c>
      <c r="B6" s="178">
        <v>2</v>
      </c>
      <c r="C6" s="177">
        <v>3</v>
      </c>
      <c r="D6" s="177">
        <v>4</v>
      </c>
      <c r="E6" s="177">
        <v>5</v>
      </c>
      <c r="F6" s="177">
        <v>6</v>
      </c>
      <c r="G6" s="177">
        <v>7</v>
      </c>
      <c r="H6" s="177">
        <v>8</v>
      </c>
      <c r="I6" s="177">
        <v>9</v>
      </c>
      <c r="J6" s="176">
        <v>10</v>
      </c>
      <c r="K6" s="175"/>
      <c r="L6" s="174">
        <v>12</v>
      </c>
      <c r="M6" s="170">
        <v>13</v>
      </c>
      <c r="N6" s="173">
        <v>14</v>
      </c>
      <c r="O6" s="169">
        <v>15</v>
      </c>
      <c r="P6" s="169">
        <v>16</v>
      </c>
      <c r="Q6" s="169">
        <v>17</v>
      </c>
      <c r="R6" s="169">
        <v>18</v>
      </c>
      <c r="S6" s="169">
        <v>19</v>
      </c>
      <c r="T6" s="168">
        <v>20</v>
      </c>
      <c r="U6" s="172">
        <v>21</v>
      </c>
      <c r="V6" s="171" t="s">
        <v>79</v>
      </c>
      <c r="W6" s="170">
        <v>23</v>
      </c>
      <c r="X6" s="169">
        <v>24</v>
      </c>
      <c r="Y6" s="169">
        <v>25</v>
      </c>
      <c r="Z6" s="169">
        <v>26</v>
      </c>
      <c r="AA6" s="169">
        <v>27</v>
      </c>
      <c r="AB6" s="168">
        <v>28</v>
      </c>
      <c r="AC6" s="167" t="s">
        <v>78</v>
      </c>
      <c r="AD6" s="166">
        <v>30</v>
      </c>
    </row>
    <row r="7" spans="1:45">
      <c r="A7" s="126">
        <v>1</v>
      </c>
      <c r="B7" s="126" t="s">
        <v>77</v>
      </c>
      <c r="C7" s="126" t="s">
        <v>35</v>
      </c>
      <c r="D7" s="146">
        <v>338</v>
      </c>
      <c r="E7" s="55" t="s">
        <v>72</v>
      </c>
      <c r="F7" s="124">
        <f>'[1]20014'!K10</f>
        <v>0</v>
      </c>
      <c r="G7" s="124">
        <f>'[1]20014'!L10</f>
        <v>0</v>
      </c>
      <c r="H7" s="124">
        <f>'[1]20014'!M10</f>
        <v>227</v>
      </c>
      <c r="I7" s="124">
        <f>F7+G7+H7</f>
        <v>227</v>
      </c>
      <c r="J7" s="148">
        <f>'[1]20014'!N10</f>
        <v>277</v>
      </c>
      <c r="K7" s="165">
        <f>'[1]20014'!Y10</f>
        <v>2206.21</v>
      </c>
      <c r="L7" s="50">
        <v>0</v>
      </c>
      <c r="M7" s="45">
        <f>N7+O7+U7</f>
        <v>0</v>
      </c>
      <c r="N7" s="121">
        <f>'[1]20014'!AE10</f>
        <v>0</v>
      </c>
      <c r="O7" s="120"/>
      <c r="P7" s="120"/>
      <c r="Q7" s="120"/>
      <c r="R7" s="120"/>
      <c r="S7" s="120"/>
      <c r="T7" s="149"/>
      <c r="U7" s="152"/>
      <c r="V7" s="46">
        <f>U7+M7+K7</f>
        <v>2206.21</v>
      </c>
      <c r="W7" s="45">
        <f>X7+Z7</f>
        <v>0</v>
      </c>
      <c r="X7" s="116">
        <f>'[1]20014'!AK10*1000</f>
        <v>0</v>
      </c>
      <c r="Y7" s="115"/>
      <c r="Z7" s="114"/>
      <c r="AA7" s="114"/>
      <c r="AB7" s="149"/>
      <c r="AC7" s="41">
        <f>V7+W7</f>
        <v>2206.21</v>
      </c>
      <c r="AD7" s="164" t="s">
        <v>0</v>
      </c>
    </row>
    <row r="8" spans="1:45">
      <c r="A8" s="147">
        <v>2</v>
      </c>
      <c r="B8" s="147" t="s">
        <v>76</v>
      </c>
      <c r="C8" s="147" t="s">
        <v>75</v>
      </c>
      <c r="D8" s="146"/>
      <c r="E8" s="55" t="s">
        <v>72</v>
      </c>
      <c r="F8" s="124">
        <f>'[1]20014'!K13</f>
        <v>146</v>
      </c>
      <c r="G8" s="124">
        <f>'[1]20014'!L13</f>
        <v>175</v>
      </c>
      <c r="H8" s="124">
        <f>'[1]20014'!M13</f>
        <v>74</v>
      </c>
      <c r="I8" s="124">
        <f>F8+G8+H8</f>
        <v>395</v>
      </c>
      <c r="J8" s="148">
        <f>'[1]20014'!N13</f>
        <v>375</v>
      </c>
      <c r="K8" s="51">
        <f>'[1]20014'!Y13</f>
        <v>2851.3</v>
      </c>
      <c r="L8" s="163">
        <v>150</v>
      </c>
      <c r="M8" s="45">
        <f>O8+N8</f>
        <v>0</v>
      </c>
      <c r="N8" s="121">
        <f>'[1]20014'!AE13</f>
        <v>0</v>
      </c>
      <c r="O8" s="119"/>
      <c r="P8" s="119"/>
      <c r="Q8" s="119"/>
      <c r="R8" s="119"/>
      <c r="S8" s="119"/>
      <c r="T8" s="118"/>
      <c r="U8" s="144">
        <f>'[1]20014'!AH13</f>
        <v>59.6</v>
      </c>
      <c r="V8" s="46">
        <f>U8+M8+K8</f>
        <v>2910.9</v>
      </c>
      <c r="W8" s="45">
        <f>X8+Z8</f>
        <v>172.8</v>
      </c>
      <c r="X8" s="116">
        <f>'[1]20014'!AK13</f>
        <v>172.8</v>
      </c>
      <c r="Y8" s="115"/>
      <c r="Z8" s="114"/>
      <c r="AA8" s="114"/>
      <c r="AB8" s="151"/>
      <c r="AC8" s="41">
        <f>V8+W8</f>
        <v>3083.7000000000003</v>
      </c>
      <c r="AD8" s="23" t="s">
        <v>0</v>
      </c>
    </row>
    <row r="9" spans="1:45">
      <c r="A9" s="147">
        <v>3</v>
      </c>
      <c r="B9" s="147" t="s">
        <v>74</v>
      </c>
      <c r="C9" s="147" t="s">
        <v>73</v>
      </c>
      <c r="D9" s="146"/>
      <c r="E9" s="55" t="s">
        <v>72</v>
      </c>
      <c r="F9" s="124">
        <f>'[1]20014'!K14</f>
        <v>185</v>
      </c>
      <c r="G9" s="124">
        <f>'[1]20014'!L14</f>
        <v>213</v>
      </c>
      <c r="H9" s="124">
        <f>'[1]20014'!M14</f>
        <v>36</v>
      </c>
      <c r="I9" s="124">
        <f>F9+G9+H9</f>
        <v>434</v>
      </c>
      <c r="J9" s="148">
        <f>'[1]20014'!N14</f>
        <v>396</v>
      </c>
      <c r="K9" s="51">
        <f>'[1]20014'!Y14</f>
        <v>2989.54</v>
      </c>
      <c r="L9" s="50">
        <v>0</v>
      </c>
      <c r="M9" s="45">
        <f>O9+N9</f>
        <v>0</v>
      </c>
      <c r="N9" s="121">
        <f>'[1]20014'!AE14</f>
        <v>0</v>
      </c>
      <c r="O9" s="120"/>
      <c r="P9" s="120"/>
      <c r="Q9" s="120"/>
      <c r="R9" s="120"/>
      <c r="S9" s="120"/>
      <c r="T9" s="118"/>
      <c r="U9" s="144">
        <f>'[1]20014'!AH14</f>
        <v>42.1</v>
      </c>
      <c r="V9" s="46">
        <f>U9+M9+K9</f>
        <v>3031.64</v>
      </c>
      <c r="W9" s="45">
        <f>X9+Z9</f>
        <v>219</v>
      </c>
      <c r="X9" s="116">
        <f>'[1]20014'!AK14</f>
        <v>219</v>
      </c>
      <c r="Y9" s="115"/>
      <c r="Z9" s="114"/>
      <c r="AA9" s="114"/>
      <c r="AB9" s="151"/>
      <c r="AC9" s="41">
        <f>V9+W9</f>
        <v>3250.64</v>
      </c>
      <c r="AD9" s="23" t="s">
        <v>0</v>
      </c>
    </row>
    <row r="10" spans="1:45" ht="13.5" thickBot="1">
      <c r="A10" s="113">
        <v>4</v>
      </c>
      <c r="B10" s="162" t="s">
        <v>71</v>
      </c>
      <c r="C10" s="113" t="s">
        <v>70</v>
      </c>
      <c r="D10" s="161"/>
      <c r="E10" s="110" t="s">
        <v>69</v>
      </c>
      <c r="F10" s="109">
        <f>'[1]20014'!K15</f>
        <v>113</v>
      </c>
      <c r="G10" s="109">
        <f>'[1]20014'!L15</f>
        <v>194</v>
      </c>
      <c r="H10" s="109">
        <f>'[1]20014'!M15</f>
        <v>151</v>
      </c>
      <c r="I10" s="109">
        <f>F10+G10+H10</f>
        <v>458</v>
      </c>
      <c r="J10" s="160">
        <f>'[1]20014'!N15</f>
        <v>463</v>
      </c>
      <c r="K10" s="107">
        <f>'[1]20014'!Y15</f>
        <v>3430.57</v>
      </c>
      <c r="L10" s="106">
        <v>0</v>
      </c>
      <c r="M10" s="100">
        <f>O10+N10</f>
        <v>545.4</v>
      </c>
      <c r="N10" s="105">
        <f>'[1]20014'!AE15</f>
        <v>0</v>
      </c>
      <c r="O10" s="159">
        <v>545.4</v>
      </c>
      <c r="P10" s="104"/>
      <c r="Q10" s="104"/>
      <c r="R10" s="104"/>
      <c r="S10" s="104"/>
      <c r="T10" s="103"/>
      <c r="U10" s="158">
        <f>'[1]20014'!AH15</f>
        <v>42.1</v>
      </c>
      <c r="V10" s="101">
        <f>U10+M10+K10</f>
        <v>4018.07</v>
      </c>
      <c r="W10" s="100">
        <f>X10+Z10</f>
        <v>208.8</v>
      </c>
      <c r="X10" s="99">
        <f>'[1]20014'!AK15</f>
        <v>133.80000000000001</v>
      </c>
      <c r="Y10" s="98"/>
      <c r="Z10" s="97">
        <f>'[1]20014'!AJ15</f>
        <v>75</v>
      </c>
      <c r="AA10" s="97"/>
      <c r="AB10" s="157"/>
      <c r="AC10" s="95">
        <f>V10+W10</f>
        <v>4226.87</v>
      </c>
      <c r="AD10" s="94" t="s">
        <v>0</v>
      </c>
    </row>
    <row r="11" spans="1:45" s="77" customFormat="1" ht="13.5" thickBot="1">
      <c r="A11" s="156" t="s">
        <v>68</v>
      </c>
      <c r="B11" s="155"/>
      <c r="C11" s="154"/>
      <c r="D11" s="153">
        <v>4</v>
      </c>
      <c r="E11" s="90"/>
      <c r="F11" s="81">
        <f>SUM(F7:F10)</f>
        <v>444</v>
      </c>
      <c r="G11" s="81">
        <f>SUM(G7:G10)</f>
        <v>582</v>
      </c>
      <c r="H11" s="81">
        <f>SUM(H7:H10)</f>
        <v>488</v>
      </c>
      <c r="I11" s="81">
        <f>SUM(I7:I10)</f>
        <v>1514</v>
      </c>
      <c r="J11" s="88">
        <f>SUM(J7:J10)</f>
        <v>1511</v>
      </c>
      <c r="K11" s="87">
        <f>SUM(K7:K10)</f>
        <v>11477.62</v>
      </c>
      <c r="L11" s="86">
        <f>SUM(L7:L10)</f>
        <v>150</v>
      </c>
      <c r="M11" s="83">
        <f>SUM(M7:M10)</f>
        <v>545.4</v>
      </c>
      <c r="N11" s="82">
        <f>SUM(N7:N10)</f>
        <v>0</v>
      </c>
      <c r="O11" s="81">
        <f>SUM(O7:O10)</f>
        <v>545.4</v>
      </c>
      <c r="P11" s="81">
        <f>SUM(P7:P10)</f>
        <v>0</v>
      </c>
      <c r="Q11" s="81">
        <f>SUM(Q7:Q10)</f>
        <v>0</v>
      </c>
      <c r="R11" s="81">
        <f>SUM(R7:R10)</f>
        <v>0</v>
      </c>
      <c r="S11" s="81">
        <f>SUM(S7:S10)</f>
        <v>0</v>
      </c>
      <c r="T11" s="80">
        <f>SUM(T7:T10)</f>
        <v>0</v>
      </c>
      <c r="U11" s="86">
        <f>SUM(U7:U10)</f>
        <v>143.80000000000001</v>
      </c>
      <c r="V11" s="84">
        <f>SUM(V7:V10)</f>
        <v>12166.82</v>
      </c>
      <c r="W11" s="83">
        <f>SUM(W7:W10)</f>
        <v>600.6</v>
      </c>
      <c r="X11" s="82">
        <f>SUM(X7:X10)</f>
        <v>525.6</v>
      </c>
      <c r="Y11" s="81">
        <f>SUM(Y7:Y10)</f>
        <v>0</v>
      </c>
      <c r="Z11" s="81">
        <f>SUM(Z7:Z10)</f>
        <v>75</v>
      </c>
      <c r="AA11" s="81">
        <f>SUM(AA7:AA10)</f>
        <v>0</v>
      </c>
      <c r="AB11" s="80">
        <f>SUM(AB7:AB10)</f>
        <v>0</v>
      </c>
      <c r="AC11" s="79">
        <f>SUM(AC7:AC10)</f>
        <v>12767.419999999998</v>
      </c>
      <c r="AD11" s="78" t="s">
        <v>0</v>
      </c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>
      <c r="A12" s="126">
        <v>1</v>
      </c>
      <c r="B12" s="147" t="s">
        <v>67</v>
      </c>
      <c r="C12" s="147" t="s">
        <v>35</v>
      </c>
      <c r="D12" s="146">
        <v>337</v>
      </c>
      <c r="E12" s="145" t="s">
        <v>66</v>
      </c>
      <c r="F12" s="124">
        <f>'[1]20014'!K11</f>
        <v>36</v>
      </c>
      <c r="G12" s="124">
        <f>'[1]20014'!L11</f>
        <v>51</v>
      </c>
      <c r="H12" s="124">
        <f>'[1]20014'!M11</f>
        <v>0</v>
      </c>
      <c r="I12" s="124">
        <f>F12+G12+H12</f>
        <v>87</v>
      </c>
      <c r="J12" s="123">
        <f>'[1]20014'!N11</f>
        <v>78</v>
      </c>
      <c r="K12" s="51">
        <f>'[1]20014'!Y11</f>
        <v>841.59439999999995</v>
      </c>
      <c r="L12" s="122">
        <v>18.2</v>
      </c>
      <c r="M12" s="45">
        <f>N12+O12+U12</f>
        <v>0</v>
      </c>
      <c r="N12" s="121">
        <f>'[1]20014'!AE11</f>
        <v>0</v>
      </c>
      <c r="O12" s="120"/>
      <c r="P12" s="120"/>
      <c r="Q12" s="120"/>
      <c r="R12" s="120"/>
      <c r="S12" s="120"/>
      <c r="T12" s="128"/>
      <c r="U12" s="152"/>
      <c r="V12" s="46">
        <f>U12+M12+K12</f>
        <v>841.59439999999995</v>
      </c>
      <c r="W12" s="45">
        <f>X12+Z12</f>
        <v>42.6</v>
      </c>
      <c r="X12" s="116">
        <f>'[1]20014'!AK11</f>
        <v>42.6</v>
      </c>
      <c r="Y12" s="115"/>
      <c r="Z12" s="114"/>
      <c r="AA12" s="114"/>
      <c r="AB12" s="150"/>
      <c r="AC12" s="41">
        <f>V12+W12</f>
        <v>884.19439999999997</v>
      </c>
      <c r="AD12" s="23" t="s">
        <v>0</v>
      </c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>
      <c r="A13" s="147">
        <v>2</v>
      </c>
      <c r="B13" s="126" t="s">
        <v>36</v>
      </c>
      <c r="C13" s="126" t="s">
        <v>65</v>
      </c>
      <c r="D13" s="146"/>
      <c r="E13" s="55" t="s">
        <v>6</v>
      </c>
      <c r="F13" s="124">
        <f>'[1]20014'!K12</f>
        <v>133</v>
      </c>
      <c r="G13" s="124">
        <f>'[1]20014'!L12</f>
        <v>209</v>
      </c>
      <c r="H13" s="124">
        <f>'[1]20014'!M12</f>
        <v>0</v>
      </c>
      <c r="I13" s="124">
        <f>F13+G13+H13</f>
        <v>342</v>
      </c>
      <c r="J13" s="148">
        <f>'[1]20014'!N12</f>
        <v>309</v>
      </c>
      <c r="K13" s="51">
        <f>'[1]20014'!Y12</f>
        <v>2416.86</v>
      </c>
      <c r="L13" s="50">
        <v>0</v>
      </c>
      <c r="M13" s="45">
        <f>O13+N13</f>
        <v>200</v>
      </c>
      <c r="N13" s="121">
        <v>200</v>
      </c>
      <c r="O13" s="120"/>
      <c r="P13" s="120"/>
      <c r="Q13" s="120"/>
      <c r="R13" s="120"/>
      <c r="S13" s="120"/>
      <c r="T13" s="118"/>
      <c r="U13" s="144">
        <f>'[1]20014'!AH12</f>
        <v>42.1</v>
      </c>
      <c r="V13" s="46">
        <f>U13+M13+K13</f>
        <v>2658.96</v>
      </c>
      <c r="W13" s="45">
        <f>X13+Z13</f>
        <v>157.4</v>
      </c>
      <c r="X13" s="116">
        <f>'[1]20014'!AK12</f>
        <v>157.4</v>
      </c>
      <c r="Y13" s="115"/>
      <c r="Z13" s="114"/>
      <c r="AA13" s="114"/>
      <c r="AB13" s="151"/>
      <c r="AC13" s="41">
        <f>V13+W13</f>
        <v>2816.36</v>
      </c>
      <c r="AD13" s="23" t="s">
        <v>0</v>
      </c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>
      <c r="A14" s="126">
        <v>3</v>
      </c>
      <c r="B14" s="126" t="s">
        <v>64</v>
      </c>
      <c r="C14" s="126" t="s">
        <v>63</v>
      </c>
      <c r="D14" s="146"/>
      <c r="E14" s="55" t="s">
        <v>6</v>
      </c>
      <c r="F14" s="124">
        <f>'[1]20014'!K16</f>
        <v>111</v>
      </c>
      <c r="G14" s="124">
        <f>'[1]20014'!L16</f>
        <v>163</v>
      </c>
      <c r="H14" s="124">
        <f>'[1]20014'!M16</f>
        <v>0</v>
      </c>
      <c r="I14" s="124">
        <f>F14+G14+H14</f>
        <v>274</v>
      </c>
      <c r="J14" s="148">
        <f>'[1]20014'!N16</f>
        <v>246</v>
      </c>
      <c r="K14" s="51">
        <f>'[1]20014'!Y16</f>
        <v>2002.16</v>
      </c>
      <c r="L14" s="50">
        <v>0</v>
      </c>
      <c r="M14" s="45">
        <f>O14+N14</f>
        <v>0</v>
      </c>
      <c r="N14" s="121">
        <f>'[1]20014'!AE16</f>
        <v>0</v>
      </c>
      <c r="O14" s="120"/>
      <c r="P14" s="120"/>
      <c r="Q14" s="120"/>
      <c r="R14" s="120"/>
      <c r="S14" s="120"/>
      <c r="T14" s="128"/>
      <c r="U14" s="144">
        <f>'[1]20014'!AH16</f>
        <v>42.1</v>
      </c>
      <c r="V14" s="46">
        <f>U14+M14+K14</f>
        <v>2044.26</v>
      </c>
      <c r="W14" s="45">
        <f>X14+Z14</f>
        <v>131.4</v>
      </c>
      <c r="X14" s="116">
        <f>'[1]20014'!AK16</f>
        <v>131.4</v>
      </c>
      <c r="Y14" s="115"/>
      <c r="Z14" s="114"/>
      <c r="AA14" s="114"/>
      <c r="AB14" s="150"/>
      <c r="AC14" s="41">
        <f>V14+W14</f>
        <v>2175.66</v>
      </c>
      <c r="AD14" s="23" t="s">
        <v>0</v>
      </c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>
      <c r="A15" s="126">
        <v>4</v>
      </c>
      <c r="B15" s="126" t="s">
        <v>62</v>
      </c>
      <c r="C15" s="126" t="s">
        <v>61</v>
      </c>
      <c r="D15" s="146"/>
      <c r="E15" s="55" t="s">
        <v>6</v>
      </c>
      <c r="F15" s="124">
        <f>'[1]20014'!K17</f>
        <v>97</v>
      </c>
      <c r="G15" s="124">
        <f>'[1]20014'!L17</f>
        <v>114</v>
      </c>
      <c r="H15" s="124">
        <f>'[1]20014'!M17</f>
        <v>0</v>
      </c>
      <c r="I15" s="124">
        <f>F15+G15+H15</f>
        <v>211</v>
      </c>
      <c r="J15" s="148">
        <f>'[1]20014'!N17</f>
        <v>187</v>
      </c>
      <c r="K15" s="51">
        <f>'[1]20014'!Y17</f>
        <v>1613.78</v>
      </c>
      <c r="L15" s="50">
        <v>0</v>
      </c>
      <c r="M15" s="45">
        <f>O15+N15</f>
        <v>0</v>
      </c>
      <c r="N15" s="121">
        <f>'[1]20014'!AE17</f>
        <v>0</v>
      </c>
      <c r="O15" s="120"/>
      <c r="P15" s="120"/>
      <c r="Q15" s="120"/>
      <c r="R15" s="120"/>
      <c r="S15" s="120"/>
      <c r="T15" s="128"/>
      <c r="U15" s="144"/>
      <c r="V15" s="46">
        <f>U15+M15+K15</f>
        <v>1613.78</v>
      </c>
      <c r="W15" s="45">
        <f>X15+Z15</f>
        <v>114.8</v>
      </c>
      <c r="X15" s="116">
        <f>'[1]20014'!AK17</f>
        <v>114.8</v>
      </c>
      <c r="Y15" s="115"/>
      <c r="Z15" s="114"/>
      <c r="AA15" s="114"/>
      <c r="AB15" s="149"/>
      <c r="AC15" s="41">
        <f>V15+W15</f>
        <v>1728.58</v>
      </c>
      <c r="AD15" s="23" t="s">
        <v>0</v>
      </c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>
      <c r="A16" s="126">
        <v>5</v>
      </c>
      <c r="B16" s="126" t="s">
        <v>60</v>
      </c>
      <c r="C16" s="126" t="s">
        <v>59</v>
      </c>
      <c r="D16" s="146"/>
      <c r="E16" s="55" t="s">
        <v>6</v>
      </c>
      <c r="F16" s="124">
        <f>'[1]20014'!K18</f>
        <v>101</v>
      </c>
      <c r="G16" s="124">
        <f>'[1]20014'!L18</f>
        <v>132</v>
      </c>
      <c r="H16" s="124">
        <f>'[1]20014'!M18</f>
        <v>0</v>
      </c>
      <c r="I16" s="124">
        <f>F16+G16+H16</f>
        <v>233</v>
      </c>
      <c r="J16" s="148">
        <f>'[1]20014'!N18</f>
        <v>208</v>
      </c>
      <c r="K16" s="51">
        <f>'[1]20014'!Y18</f>
        <v>1752.02</v>
      </c>
      <c r="L16" s="50">
        <v>0</v>
      </c>
      <c r="M16" s="45">
        <f>O16+N16</f>
        <v>70</v>
      </c>
      <c r="N16" s="121">
        <v>70</v>
      </c>
      <c r="O16" s="120"/>
      <c r="P16" s="120"/>
      <c r="Q16" s="120"/>
      <c r="R16" s="120"/>
      <c r="S16" s="120"/>
      <c r="T16" s="128"/>
      <c r="U16" s="144">
        <f>'[1]20014'!AH18</f>
        <v>42.1</v>
      </c>
      <c r="V16" s="46">
        <f>U16+M16+K16</f>
        <v>1864.12</v>
      </c>
      <c r="W16" s="45">
        <f>X16+Z16</f>
        <v>119.6</v>
      </c>
      <c r="X16" s="116">
        <f>'[1]20014'!AK18</f>
        <v>119.6</v>
      </c>
      <c r="Y16" s="115"/>
      <c r="Z16" s="114"/>
      <c r="AA16" s="114"/>
      <c r="AB16" s="149"/>
      <c r="AC16" s="41">
        <f>V16+W16</f>
        <v>1983.7199999999998</v>
      </c>
      <c r="AD16" s="23" t="s">
        <v>0</v>
      </c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>
      <c r="A17" s="126">
        <v>6</v>
      </c>
      <c r="B17" s="126" t="s">
        <v>58</v>
      </c>
      <c r="C17" s="126" t="s">
        <v>57</v>
      </c>
      <c r="D17" s="146"/>
      <c r="E17" s="55" t="s">
        <v>6</v>
      </c>
      <c r="F17" s="124">
        <f>'[1]20014'!K19</f>
        <v>71</v>
      </c>
      <c r="G17" s="124">
        <f>'[1]20014'!L19</f>
        <v>72</v>
      </c>
      <c r="H17" s="124">
        <f>'[1]20014'!M19</f>
        <v>0</v>
      </c>
      <c r="I17" s="124">
        <f>F17+G17+H17</f>
        <v>143</v>
      </c>
      <c r="J17" s="148">
        <f>'[1]20014'!N19</f>
        <v>125</v>
      </c>
      <c r="K17" s="51">
        <f>'[1]20014'!Y19</f>
        <v>1205.67</v>
      </c>
      <c r="L17" s="50">
        <v>0</v>
      </c>
      <c r="M17" s="45">
        <f>O17+N17</f>
        <v>70</v>
      </c>
      <c r="N17" s="121">
        <v>70</v>
      </c>
      <c r="O17" s="120"/>
      <c r="P17" s="120"/>
      <c r="Q17" s="120"/>
      <c r="R17" s="120"/>
      <c r="S17" s="120"/>
      <c r="T17" s="128"/>
      <c r="U17" s="144"/>
      <c r="V17" s="46">
        <f>U17+M17+K17</f>
        <v>1275.67</v>
      </c>
      <c r="W17" s="45">
        <f>X17+Z17</f>
        <v>84.1</v>
      </c>
      <c r="X17" s="116">
        <f>'[1]20014'!AK19</f>
        <v>84.1</v>
      </c>
      <c r="Y17" s="115"/>
      <c r="Z17" s="114"/>
      <c r="AA17" s="114"/>
      <c r="AB17" s="127"/>
      <c r="AC17" s="41">
        <f>V17+W17</f>
        <v>1359.77</v>
      </c>
      <c r="AD17" s="23" t="s">
        <v>0</v>
      </c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>
      <c r="A18" s="126">
        <v>7</v>
      </c>
      <c r="B18" s="126" t="s">
        <v>56</v>
      </c>
      <c r="C18" s="126" t="s">
        <v>55</v>
      </c>
      <c r="D18" s="146"/>
      <c r="E18" s="55" t="s">
        <v>6</v>
      </c>
      <c r="F18" s="124">
        <f>'[1]20014'!K20</f>
        <v>54</v>
      </c>
      <c r="G18" s="124">
        <f>'[1]20014'!L20</f>
        <v>74</v>
      </c>
      <c r="H18" s="124">
        <f>'[1]20014'!M20</f>
        <v>0</v>
      </c>
      <c r="I18" s="124">
        <f>F18+G18+H18</f>
        <v>128</v>
      </c>
      <c r="J18" s="148">
        <f>'[1]20014'!N20</f>
        <v>115</v>
      </c>
      <c r="K18" s="51">
        <f>'[1]20014'!Y20</f>
        <v>1139.8399999999999</v>
      </c>
      <c r="L18" s="122">
        <v>20</v>
      </c>
      <c r="M18" s="45">
        <f>O18+N18</f>
        <v>40</v>
      </c>
      <c r="N18" s="121">
        <v>40</v>
      </c>
      <c r="O18" s="120"/>
      <c r="P18" s="120"/>
      <c r="Q18" s="120"/>
      <c r="R18" s="120"/>
      <c r="S18" s="120"/>
      <c r="T18" s="128"/>
      <c r="U18" s="144">
        <f>'[1]20014'!AH20</f>
        <v>59.6</v>
      </c>
      <c r="V18" s="46">
        <f>U18+M18+K18</f>
        <v>1239.4399999999998</v>
      </c>
      <c r="W18" s="45">
        <f>X18+Z18</f>
        <v>63.9</v>
      </c>
      <c r="X18" s="116">
        <f>'[1]20014'!AK20</f>
        <v>63.9</v>
      </c>
      <c r="Y18" s="115"/>
      <c r="Z18" s="114"/>
      <c r="AA18" s="114"/>
      <c r="AB18" s="149"/>
      <c r="AC18" s="41">
        <f>V18+W18</f>
        <v>1303.3399999999999</v>
      </c>
      <c r="AD18" s="23" t="s">
        <v>0</v>
      </c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>
      <c r="A19" s="126">
        <v>8</v>
      </c>
      <c r="B19" s="126" t="s">
        <v>54</v>
      </c>
      <c r="C19" s="126" t="s">
        <v>53</v>
      </c>
      <c r="D19" s="146"/>
      <c r="E19" s="55" t="s">
        <v>6</v>
      </c>
      <c r="F19" s="124">
        <f>'[1]20014'!K21</f>
        <v>57</v>
      </c>
      <c r="G19" s="124">
        <f>'[1]20014'!L21</f>
        <v>70</v>
      </c>
      <c r="H19" s="124">
        <f>'[1]20014'!M21</f>
        <v>0</v>
      </c>
      <c r="I19" s="124">
        <f>F19+G19+H19</f>
        <v>127</v>
      </c>
      <c r="J19" s="148">
        <f>'[1]20014'!N21</f>
        <v>113</v>
      </c>
      <c r="K19" s="51">
        <f>'[1]20014'!Y21</f>
        <v>1126.68</v>
      </c>
      <c r="L19" s="50">
        <v>0</v>
      </c>
      <c r="M19" s="45">
        <f>O19+N19</f>
        <v>0</v>
      </c>
      <c r="N19" s="121">
        <f>'[1]20014'!AE21</f>
        <v>0</v>
      </c>
      <c r="O19" s="120"/>
      <c r="P19" s="120"/>
      <c r="Q19" s="120"/>
      <c r="R19" s="120"/>
      <c r="S19" s="120"/>
      <c r="T19" s="128"/>
      <c r="U19" s="144">
        <f>'[1]20014'!AH21</f>
        <v>42.1</v>
      </c>
      <c r="V19" s="46">
        <f>U19+M19+K19</f>
        <v>1168.78</v>
      </c>
      <c r="W19" s="45">
        <f>X19+Z19</f>
        <v>67.5</v>
      </c>
      <c r="X19" s="116">
        <f>'[1]20014'!AK21</f>
        <v>67.5</v>
      </c>
      <c r="Y19" s="115"/>
      <c r="Z19" s="114"/>
      <c r="AA19" s="114"/>
      <c r="AB19" s="150"/>
      <c r="AC19" s="41">
        <f>V19+W19</f>
        <v>1236.28</v>
      </c>
      <c r="AD19" s="23" t="s">
        <v>0</v>
      </c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>
      <c r="A20" s="126">
        <v>9</v>
      </c>
      <c r="B20" s="126" t="s">
        <v>52</v>
      </c>
      <c r="C20" s="126" t="s">
        <v>51</v>
      </c>
      <c r="D20" s="146"/>
      <c r="E20" s="55" t="s">
        <v>6</v>
      </c>
      <c r="F20" s="124">
        <f>'[1]20014'!K22</f>
        <v>46</v>
      </c>
      <c r="G20" s="124">
        <f>'[1]20014'!L22</f>
        <v>46</v>
      </c>
      <c r="H20" s="124">
        <f>'[1]20014'!M22</f>
        <v>0</v>
      </c>
      <c r="I20" s="124">
        <f>F20+G20+H20</f>
        <v>92</v>
      </c>
      <c r="J20" s="123">
        <f>'[1]20014'!N22</f>
        <v>81</v>
      </c>
      <c r="K20" s="51">
        <f>'[1]20014'!Y22</f>
        <v>873.96299999999997</v>
      </c>
      <c r="L20" s="122">
        <v>35</v>
      </c>
      <c r="M20" s="45">
        <f>O20+N20</f>
        <v>0</v>
      </c>
      <c r="N20" s="121">
        <f>'[1]20014'!AE22</f>
        <v>0</v>
      </c>
      <c r="O20" s="120"/>
      <c r="P20" s="120"/>
      <c r="Q20" s="120"/>
      <c r="R20" s="120"/>
      <c r="S20" s="120"/>
      <c r="T20" s="128"/>
      <c r="U20" s="144"/>
      <c r="V20" s="46">
        <f>U20+M20+K20</f>
        <v>873.96299999999997</v>
      </c>
      <c r="W20" s="45">
        <f>X20+Z20</f>
        <v>54.5</v>
      </c>
      <c r="X20" s="116">
        <f>'[1]20014'!AK22</f>
        <v>54.5</v>
      </c>
      <c r="Y20" s="115"/>
      <c r="Z20" s="114"/>
      <c r="AA20" s="114"/>
      <c r="AB20" s="149"/>
      <c r="AC20" s="41">
        <f>V20+W20</f>
        <v>928.46299999999997</v>
      </c>
      <c r="AD20" s="23" t="s">
        <v>0</v>
      </c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>
      <c r="A21" s="126">
        <v>10</v>
      </c>
      <c r="B21" s="126" t="s">
        <v>50</v>
      </c>
      <c r="C21" s="126" t="s">
        <v>49</v>
      </c>
      <c r="D21" s="146"/>
      <c r="E21" s="55" t="s">
        <v>6</v>
      </c>
      <c r="F21" s="124">
        <f>'[1]20014'!K23</f>
        <v>67</v>
      </c>
      <c r="G21" s="124">
        <f>'[1]20014'!L23</f>
        <v>75</v>
      </c>
      <c r="H21" s="124">
        <f>'[1]20014'!M23</f>
        <v>0</v>
      </c>
      <c r="I21" s="124">
        <f>F21+G21+H21</f>
        <v>142</v>
      </c>
      <c r="J21" s="148">
        <f>'[1]20014'!N23</f>
        <v>125</v>
      </c>
      <c r="K21" s="51">
        <f>'[1]20014'!Y23</f>
        <v>1205.67</v>
      </c>
      <c r="L21" s="122">
        <v>100</v>
      </c>
      <c r="M21" s="45">
        <f>O21+N21</f>
        <v>0</v>
      </c>
      <c r="N21" s="121">
        <f>'[1]20014'!AE23</f>
        <v>0</v>
      </c>
      <c r="O21" s="120"/>
      <c r="P21" s="120"/>
      <c r="Q21" s="120"/>
      <c r="R21" s="120"/>
      <c r="S21" s="120"/>
      <c r="T21" s="128"/>
      <c r="U21" s="144"/>
      <c r="V21" s="46">
        <f>U21+M21+K21</f>
        <v>1205.67</v>
      </c>
      <c r="W21" s="45">
        <f>X21+Z21</f>
        <v>79.3</v>
      </c>
      <c r="X21" s="116">
        <f>'[1]20014'!AK23</f>
        <v>79.3</v>
      </c>
      <c r="Y21" s="115"/>
      <c r="Z21" s="114"/>
      <c r="AA21" s="114"/>
      <c r="AB21" s="149"/>
      <c r="AC21" s="41">
        <f>V21+W21</f>
        <v>1284.97</v>
      </c>
      <c r="AD21" s="23" t="s">
        <v>0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>
      <c r="A22" s="126">
        <v>11</v>
      </c>
      <c r="B22" s="126" t="s">
        <v>48</v>
      </c>
      <c r="C22" s="126" t="s">
        <v>47</v>
      </c>
      <c r="D22" s="146"/>
      <c r="E22" s="55" t="s">
        <v>6</v>
      </c>
      <c r="F22" s="124">
        <f>'[1]20014'!K24</f>
        <v>40</v>
      </c>
      <c r="G22" s="124">
        <f>'[1]20014'!L24</f>
        <v>67</v>
      </c>
      <c r="H22" s="124">
        <f>'[1]20014'!M24</f>
        <v>0</v>
      </c>
      <c r="I22" s="124">
        <f>F22+G22+H22</f>
        <v>107</v>
      </c>
      <c r="J22" s="148">
        <f>'[1]20014'!N24</f>
        <v>97</v>
      </c>
      <c r="K22" s="51">
        <f>'[1]20014'!Y24</f>
        <v>1021.36</v>
      </c>
      <c r="L22" s="50">
        <v>0</v>
      </c>
      <c r="M22" s="45">
        <f>O22+N22</f>
        <v>0</v>
      </c>
      <c r="N22" s="121">
        <f>'[1]20014'!AE24</f>
        <v>0</v>
      </c>
      <c r="O22" s="120"/>
      <c r="P22" s="120"/>
      <c r="Q22" s="120"/>
      <c r="R22" s="120"/>
      <c r="S22" s="120"/>
      <c r="T22" s="128"/>
      <c r="U22" s="144"/>
      <c r="V22" s="46">
        <f>U22+M22+K22</f>
        <v>1021.36</v>
      </c>
      <c r="W22" s="45">
        <f>X22+Z22</f>
        <v>150.6</v>
      </c>
      <c r="X22" s="116">
        <f>'[1]20014'!AK24</f>
        <v>47.4</v>
      </c>
      <c r="Y22" s="115"/>
      <c r="Z22" s="114">
        <f>'[1]20014'!AJ24</f>
        <v>103.2</v>
      </c>
      <c r="AA22" s="114"/>
      <c r="AB22" s="127"/>
      <c r="AC22" s="41">
        <f>V22+W22</f>
        <v>1171.96</v>
      </c>
      <c r="AD22" s="23" t="s">
        <v>0</v>
      </c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>
      <c r="A23" s="126">
        <v>12</v>
      </c>
      <c r="B23" s="126" t="s">
        <v>46</v>
      </c>
      <c r="C23" s="126" t="s">
        <v>45</v>
      </c>
      <c r="D23" s="146"/>
      <c r="E23" s="55" t="s">
        <v>6</v>
      </c>
      <c r="F23" s="124">
        <f>'[1]20014'!K25</f>
        <v>58</v>
      </c>
      <c r="G23" s="124">
        <f>'[1]20014'!L25</f>
        <v>82</v>
      </c>
      <c r="H23" s="124">
        <f>'[1]20014'!M25</f>
        <v>0</v>
      </c>
      <c r="I23" s="124">
        <f>F23+G23+H23</f>
        <v>140</v>
      </c>
      <c r="J23" s="148">
        <f>'[1]20014'!N25</f>
        <v>125</v>
      </c>
      <c r="K23" s="51">
        <f>'[1]20014'!Y25</f>
        <v>1205.67</v>
      </c>
      <c r="L23" s="50">
        <v>0</v>
      </c>
      <c r="M23" s="45">
        <f>O23+N23</f>
        <v>0</v>
      </c>
      <c r="N23" s="121">
        <f>'[1]20014'!AE25</f>
        <v>0</v>
      </c>
      <c r="O23" s="120"/>
      <c r="P23" s="120"/>
      <c r="Q23" s="120"/>
      <c r="R23" s="120"/>
      <c r="S23" s="120"/>
      <c r="T23" s="128"/>
      <c r="U23" s="144">
        <f>'[1]20014'!AH25</f>
        <v>59.5</v>
      </c>
      <c r="V23" s="46">
        <f>U23+M23+K23</f>
        <v>1265.17</v>
      </c>
      <c r="W23" s="45">
        <f>X23+Z23</f>
        <v>68.7</v>
      </c>
      <c r="X23" s="116">
        <f>'[1]20014'!AK25</f>
        <v>68.7</v>
      </c>
      <c r="Y23" s="115"/>
      <c r="Z23" s="114"/>
      <c r="AA23" s="114"/>
      <c r="AB23" s="127"/>
      <c r="AC23" s="41">
        <f>V23+W23</f>
        <v>1333.8700000000001</v>
      </c>
      <c r="AD23" s="23" t="s">
        <v>0</v>
      </c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>
      <c r="A24" s="126">
        <v>13</v>
      </c>
      <c r="B24" s="147" t="s">
        <v>44</v>
      </c>
      <c r="C24" s="147" t="s">
        <v>43</v>
      </c>
      <c r="D24" s="146"/>
      <c r="E24" s="55" t="s">
        <v>6</v>
      </c>
      <c r="F24" s="124">
        <f>'[1]20014'!K26</f>
        <v>37</v>
      </c>
      <c r="G24" s="124">
        <f>'[1]20014'!L26</f>
        <v>54</v>
      </c>
      <c r="H24" s="124">
        <f>'[1]20014'!M26</f>
        <v>0</v>
      </c>
      <c r="I24" s="124">
        <f>F24+G24+H24</f>
        <v>91</v>
      </c>
      <c r="J24" s="123">
        <f>'[1]20014'!N26</f>
        <v>82</v>
      </c>
      <c r="K24" s="51">
        <f>'[1]20014'!Y26</f>
        <v>884.75300000000004</v>
      </c>
      <c r="L24" s="122">
        <v>250</v>
      </c>
      <c r="M24" s="45">
        <f>O24+N24</f>
        <v>0</v>
      </c>
      <c r="N24" s="121">
        <f>'[1]20014'!AE26</f>
        <v>0</v>
      </c>
      <c r="O24" s="120"/>
      <c r="P24" s="120"/>
      <c r="Q24" s="120"/>
      <c r="R24" s="120"/>
      <c r="S24" s="120"/>
      <c r="T24" s="128"/>
      <c r="U24" s="144">
        <f>'[1]20014'!AH26</f>
        <v>42.1</v>
      </c>
      <c r="V24" s="46">
        <f>U24+M24+K24</f>
        <v>926.85300000000007</v>
      </c>
      <c r="W24" s="45">
        <f>X24+Z24</f>
        <v>43.8</v>
      </c>
      <c r="X24" s="116">
        <f>'[1]20014'!AK26</f>
        <v>43.8</v>
      </c>
      <c r="Y24" s="115"/>
      <c r="Z24" s="114"/>
      <c r="AA24" s="114"/>
      <c r="AB24" s="127"/>
      <c r="AC24" s="41">
        <f>V24+W24</f>
        <v>970.65300000000002</v>
      </c>
      <c r="AD24" s="23" t="s">
        <v>0</v>
      </c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>
      <c r="A25" s="126">
        <v>14</v>
      </c>
      <c r="B25" s="126" t="s">
        <v>42</v>
      </c>
      <c r="C25" s="126" t="s">
        <v>41</v>
      </c>
      <c r="D25" s="146"/>
      <c r="E25" s="55" t="s">
        <v>6</v>
      </c>
      <c r="F25" s="124">
        <f>'[1]20014'!K27</f>
        <v>35</v>
      </c>
      <c r="G25" s="124">
        <f>'[1]20014'!L27</f>
        <v>49</v>
      </c>
      <c r="H25" s="124">
        <f>'[1]20014'!M27</f>
        <v>0</v>
      </c>
      <c r="I25" s="124">
        <f>F25+G25+H25</f>
        <v>84</v>
      </c>
      <c r="J25" s="123">
        <f>'[1]20014'!N27</f>
        <v>75</v>
      </c>
      <c r="K25" s="51">
        <f>'[1]20014'!Y27</f>
        <v>809.22529999999995</v>
      </c>
      <c r="L25" s="122">
        <v>150</v>
      </c>
      <c r="M25" s="45">
        <f>O25+N25</f>
        <v>0</v>
      </c>
      <c r="N25" s="121">
        <f>'[1]20014'!AE27</f>
        <v>0</v>
      </c>
      <c r="O25" s="120"/>
      <c r="P25" s="120"/>
      <c r="Q25" s="120"/>
      <c r="R25" s="120"/>
      <c r="S25" s="120"/>
      <c r="T25" s="128"/>
      <c r="U25" s="144"/>
      <c r="V25" s="46">
        <f>U25+M25+K25</f>
        <v>809.22529999999995</v>
      </c>
      <c r="W25" s="45">
        <f>X25+Z25</f>
        <v>41.4</v>
      </c>
      <c r="X25" s="116">
        <f>'[1]20014'!AK27</f>
        <v>41.4</v>
      </c>
      <c r="Y25" s="115"/>
      <c r="Z25" s="114"/>
      <c r="AA25" s="114"/>
      <c r="AB25" s="127"/>
      <c r="AC25" s="41">
        <f>V25+W25</f>
        <v>850.62529999999992</v>
      </c>
      <c r="AD25" s="23" t="s">
        <v>0</v>
      </c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>
      <c r="A26" s="126">
        <v>15</v>
      </c>
      <c r="B26" s="126" t="s">
        <v>40</v>
      </c>
      <c r="C26" s="126" t="s">
        <v>39</v>
      </c>
      <c r="D26" s="146"/>
      <c r="E26" s="55" t="s">
        <v>6</v>
      </c>
      <c r="F26" s="124">
        <f>'[1]20014'!K28</f>
        <v>77</v>
      </c>
      <c r="G26" s="124">
        <f>'[1]20014'!L28</f>
        <v>99</v>
      </c>
      <c r="H26" s="124">
        <f>'[1]20014'!M28</f>
        <v>0</v>
      </c>
      <c r="I26" s="124">
        <f>F26+G26+H26</f>
        <v>176</v>
      </c>
      <c r="J26" s="148">
        <f>'[1]20014'!N28</f>
        <v>157</v>
      </c>
      <c r="K26" s="51">
        <f>'[1]20014'!Y28</f>
        <v>1416.31</v>
      </c>
      <c r="L26" s="50">
        <v>0</v>
      </c>
      <c r="M26" s="45">
        <f>O26+N26</f>
        <v>0</v>
      </c>
      <c r="N26" s="121">
        <f>'[1]20014'!AE28</f>
        <v>0</v>
      </c>
      <c r="O26" s="120"/>
      <c r="P26" s="120"/>
      <c r="Q26" s="120"/>
      <c r="R26" s="120"/>
      <c r="S26" s="120"/>
      <c r="T26" s="128"/>
      <c r="U26" s="144">
        <f>'[1]20014'!AH28</f>
        <v>59.6</v>
      </c>
      <c r="V26" s="46">
        <f>U26+M26+K26</f>
        <v>1475.9099999999999</v>
      </c>
      <c r="W26" s="45">
        <f>X26+Z26</f>
        <v>91.2</v>
      </c>
      <c r="X26" s="116">
        <f>'[1]20014'!AK28</f>
        <v>91.2</v>
      </c>
      <c r="Y26" s="115"/>
      <c r="Z26" s="114"/>
      <c r="AA26" s="114"/>
      <c r="AB26" s="127"/>
      <c r="AC26" s="41">
        <f>V26+W26</f>
        <v>1567.11</v>
      </c>
      <c r="AD26" s="23" t="s">
        <v>0</v>
      </c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>
      <c r="A27" s="126">
        <v>16</v>
      </c>
      <c r="B27" s="126" t="s">
        <v>38</v>
      </c>
      <c r="C27" s="126" t="s">
        <v>37</v>
      </c>
      <c r="D27" s="146"/>
      <c r="E27" s="55" t="s">
        <v>6</v>
      </c>
      <c r="F27" s="124">
        <f>'[1]20014'!K30</f>
        <v>74</v>
      </c>
      <c r="G27" s="124">
        <f>'[1]20014'!L30</f>
        <v>100</v>
      </c>
      <c r="H27" s="124">
        <f>'[1]20014'!M30</f>
        <v>0</v>
      </c>
      <c r="I27" s="124">
        <f>F27+G27+H27</f>
        <v>174</v>
      </c>
      <c r="J27" s="148">
        <f>'[1]20014'!N30</f>
        <v>156</v>
      </c>
      <c r="K27" s="51">
        <f>'[1]20014'!Y30</f>
        <v>1409.73</v>
      </c>
      <c r="L27" s="50">
        <v>0</v>
      </c>
      <c r="M27" s="45">
        <f>O27+N27</f>
        <v>0</v>
      </c>
      <c r="N27" s="121">
        <f>'[1]20014'!AE30</f>
        <v>0</v>
      </c>
      <c r="O27" s="120"/>
      <c r="P27" s="120"/>
      <c r="Q27" s="120"/>
      <c r="R27" s="120"/>
      <c r="S27" s="120"/>
      <c r="T27" s="128"/>
      <c r="U27" s="144">
        <f>'[1]20014'!AH30</f>
        <v>59.6</v>
      </c>
      <c r="V27" s="46">
        <f>U27+M27+K27</f>
        <v>1469.33</v>
      </c>
      <c r="W27" s="45">
        <f>X27+Z27</f>
        <v>87.6</v>
      </c>
      <c r="X27" s="116">
        <f>'[1]20014'!AK30</f>
        <v>87.6</v>
      </c>
      <c r="Y27" s="115"/>
      <c r="Z27" s="114"/>
      <c r="AA27" s="114"/>
      <c r="AB27" s="127"/>
      <c r="AC27" s="41">
        <f>V27+W27</f>
        <v>1556.9299999999998</v>
      </c>
      <c r="AD27" s="23" t="s">
        <v>0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>
      <c r="A28" s="147">
        <v>17</v>
      </c>
      <c r="B28" s="147" t="s">
        <v>36</v>
      </c>
      <c r="C28" s="147" t="s">
        <v>35</v>
      </c>
      <c r="D28" s="146"/>
      <c r="E28" s="55" t="s">
        <v>6</v>
      </c>
      <c r="F28" s="124">
        <f>'[1]20014'!K31</f>
        <v>215</v>
      </c>
      <c r="G28" s="124">
        <f>'[1]20014'!L31</f>
        <v>179</v>
      </c>
      <c r="H28" s="124">
        <f>'[1]20014'!M31</f>
        <v>0</v>
      </c>
      <c r="I28" s="124">
        <f>F28+G28+H28</f>
        <v>394</v>
      </c>
      <c r="J28" s="148">
        <f>'[1]20014'!N31</f>
        <v>340</v>
      </c>
      <c r="K28" s="51">
        <f>'[1]20014'!Y31</f>
        <v>2620.92</v>
      </c>
      <c r="L28" s="50">
        <v>0</v>
      </c>
      <c r="M28" s="45">
        <f>O28+N28</f>
        <v>0</v>
      </c>
      <c r="N28" s="121">
        <f>'[1]20014'!AE31</f>
        <v>0</v>
      </c>
      <c r="O28" s="120"/>
      <c r="P28" s="120"/>
      <c r="Q28" s="120"/>
      <c r="R28" s="120"/>
      <c r="S28" s="120"/>
      <c r="T28" s="128"/>
      <c r="U28" s="144">
        <f>'[1]20014'!AH31</f>
        <v>42.1</v>
      </c>
      <c r="V28" s="46">
        <f>U28+M28+K28</f>
        <v>2663.02</v>
      </c>
      <c r="W28" s="45">
        <f>X28+Z28</f>
        <v>254.5</v>
      </c>
      <c r="X28" s="116">
        <f>'[1]20014'!AK31</f>
        <v>254.5</v>
      </c>
      <c r="Y28" s="115"/>
      <c r="Z28" s="114"/>
      <c r="AA28" s="114"/>
      <c r="AB28" s="127"/>
      <c r="AC28" s="41">
        <f>V28+W28</f>
        <v>2917.52</v>
      </c>
      <c r="AD28" s="23" t="s">
        <v>0</v>
      </c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>
      <c r="A29" s="126">
        <v>18</v>
      </c>
      <c r="B29" s="126" t="s">
        <v>34</v>
      </c>
      <c r="C29" s="126" t="s">
        <v>33</v>
      </c>
      <c r="D29" s="146"/>
      <c r="E29" s="55" t="s">
        <v>6</v>
      </c>
      <c r="F29" s="124">
        <f>'[1]20014'!K32</f>
        <v>192</v>
      </c>
      <c r="G29" s="124">
        <f>'[1]20014'!L32</f>
        <v>206</v>
      </c>
      <c r="H29" s="124">
        <f>'[1]20014'!M32</f>
        <v>0</v>
      </c>
      <c r="I29" s="124">
        <f>F29+G29+H29</f>
        <v>398</v>
      </c>
      <c r="J29" s="148">
        <f>'[1]20014'!N32</f>
        <v>350</v>
      </c>
      <c r="K29" s="51">
        <f>'[1]20014'!Y32</f>
        <v>2686.74</v>
      </c>
      <c r="L29" s="50">
        <v>0</v>
      </c>
      <c r="M29" s="45">
        <f>O29+N29</f>
        <v>60</v>
      </c>
      <c r="N29" s="121">
        <v>60</v>
      </c>
      <c r="O29" s="120"/>
      <c r="P29" s="120"/>
      <c r="Q29" s="120"/>
      <c r="R29" s="120"/>
      <c r="S29" s="120"/>
      <c r="T29" s="128"/>
      <c r="U29" s="144">
        <f>'[1]20014'!AH32</f>
        <v>59.6</v>
      </c>
      <c r="V29" s="46">
        <f>U29+M29+K29</f>
        <v>2806.3399999999997</v>
      </c>
      <c r="W29" s="45">
        <f>X29+Z29</f>
        <v>227.3</v>
      </c>
      <c r="X29" s="116">
        <f>'[1]20014'!AK32</f>
        <v>227.3</v>
      </c>
      <c r="Y29" s="115"/>
      <c r="Z29" s="114"/>
      <c r="AA29" s="114"/>
      <c r="AB29" s="127"/>
      <c r="AC29" s="41">
        <f>V29+W29</f>
        <v>3033.64</v>
      </c>
      <c r="AD29" s="23" t="s">
        <v>0</v>
      </c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>
      <c r="A30" s="126">
        <v>19</v>
      </c>
      <c r="B30" s="126" t="s">
        <v>32</v>
      </c>
      <c r="C30" s="126" t="s">
        <v>31</v>
      </c>
      <c r="D30" s="146"/>
      <c r="E30" s="55" t="s">
        <v>6</v>
      </c>
      <c r="F30" s="124">
        <f>'[1]20014'!K33</f>
        <v>64</v>
      </c>
      <c r="G30" s="124">
        <f>'[1]20014'!L33</f>
        <v>79</v>
      </c>
      <c r="H30" s="124">
        <f>'[1]20014'!M33</f>
        <v>0</v>
      </c>
      <c r="I30" s="124">
        <f>F30+G30+H30</f>
        <v>143</v>
      </c>
      <c r="J30" s="148">
        <f>'[1]20014'!N33</f>
        <v>127</v>
      </c>
      <c r="K30" s="51">
        <f>'[1]20014'!Y33</f>
        <v>1218.83</v>
      </c>
      <c r="L30" s="50">
        <v>0</v>
      </c>
      <c r="M30" s="45">
        <f>O30+N30</f>
        <v>0</v>
      </c>
      <c r="N30" s="121">
        <f>'[1]20014'!AE33</f>
        <v>0</v>
      </c>
      <c r="O30" s="120"/>
      <c r="P30" s="120"/>
      <c r="Q30" s="120"/>
      <c r="R30" s="120"/>
      <c r="S30" s="120"/>
      <c r="T30" s="128"/>
      <c r="U30" s="144">
        <f>'[1]20014'!AH33</f>
        <v>42.1</v>
      </c>
      <c r="V30" s="46">
        <f>U30+M30+K30</f>
        <v>1260.9299999999998</v>
      </c>
      <c r="W30" s="45">
        <f>X30+Z30</f>
        <v>75.8</v>
      </c>
      <c r="X30" s="116">
        <f>'[1]20014'!AK33</f>
        <v>75.8</v>
      </c>
      <c r="Y30" s="115"/>
      <c r="Z30" s="114"/>
      <c r="AA30" s="114"/>
      <c r="AB30" s="127"/>
      <c r="AC30" s="41">
        <f>V30+W30</f>
        <v>1336.7299999999998</v>
      </c>
      <c r="AD30" s="23" t="s">
        <v>0</v>
      </c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>
      <c r="A31" s="126">
        <v>20</v>
      </c>
      <c r="B31" s="126" t="s">
        <v>30</v>
      </c>
      <c r="C31" s="126" t="s">
        <v>29</v>
      </c>
      <c r="D31" s="146"/>
      <c r="E31" s="55" t="s">
        <v>6</v>
      </c>
      <c r="F31" s="124">
        <f>'[1]20014'!K34</f>
        <v>87</v>
      </c>
      <c r="G31" s="124">
        <f>'[1]20014'!L34</f>
        <v>119</v>
      </c>
      <c r="H31" s="124">
        <f>'[1]20014'!M34</f>
        <v>0</v>
      </c>
      <c r="I31" s="124">
        <f>F31+G31+H31</f>
        <v>206</v>
      </c>
      <c r="J31" s="148">
        <f>'[1]20014'!N34</f>
        <v>184</v>
      </c>
      <c r="K31" s="51">
        <f>'[1]20014'!Y34</f>
        <v>1594.04</v>
      </c>
      <c r="L31" s="50">
        <v>0</v>
      </c>
      <c r="M31" s="45">
        <f>O31+N31</f>
        <v>70</v>
      </c>
      <c r="N31" s="121">
        <v>70</v>
      </c>
      <c r="O31" s="120"/>
      <c r="P31" s="120"/>
      <c r="Q31" s="120"/>
      <c r="R31" s="120"/>
      <c r="S31" s="120"/>
      <c r="T31" s="128"/>
      <c r="U31" s="144">
        <f>'[1]20014'!AH34</f>
        <v>42.1</v>
      </c>
      <c r="V31" s="46">
        <f>U31+M31+K31</f>
        <v>1706.1399999999999</v>
      </c>
      <c r="W31" s="45">
        <f>X31+Z31</f>
        <v>103</v>
      </c>
      <c r="X31" s="116">
        <f>'[1]20014'!AK34</f>
        <v>103</v>
      </c>
      <c r="Y31" s="115"/>
      <c r="Z31" s="114"/>
      <c r="AA31" s="114"/>
      <c r="AB31" s="127"/>
      <c r="AC31" s="41">
        <f>V31+W31</f>
        <v>1809.1399999999999</v>
      </c>
      <c r="AD31" s="23" t="s">
        <v>0</v>
      </c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>
      <c r="A32" s="126">
        <v>21</v>
      </c>
      <c r="B32" s="126" t="s">
        <v>28</v>
      </c>
      <c r="C32" s="126" t="s">
        <v>27</v>
      </c>
      <c r="D32" s="146"/>
      <c r="E32" s="55" t="s">
        <v>6</v>
      </c>
      <c r="F32" s="124">
        <f>'[1]20014'!K36</f>
        <v>50</v>
      </c>
      <c r="G32" s="124">
        <f>'[1]20014'!L36</f>
        <v>46</v>
      </c>
      <c r="H32" s="124">
        <f>'[1]20014'!M36</f>
        <v>0</v>
      </c>
      <c r="I32" s="124">
        <f>F32+G32+H32</f>
        <v>96</v>
      </c>
      <c r="J32" s="123">
        <f>'[1]20014'!N36</f>
        <v>83</v>
      </c>
      <c r="K32" s="51">
        <f>'[1]20014'!Y36</f>
        <v>895.54200000000003</v>
      </c>
      <c r="L32" s="50">
        <v>0</v>
      </c>
      <c r="M32" s="45">
        <f>O32+N32</f>
        <v>0</v>
      </c>
      <c r="N32" s="121">
        <f>'[1]20014'!AE36</f>
        <v>0</v>
      </c>
      <c r="O32" s="120"/>
      <c r="P32" s="120"/>
      <c r="Q32" s="120"/>
      <c r="R32" s="120"/>
      <c r="S32" s="120"/>
      <c r="T32" s="128"/>
      <c r="U32" s="144">
        <f>'[1]20014'!AH36</f>
        <v>59.5</v>
      </c>
      <c r="V32" s="46">
        <f>U32+M32+K32</f>
        <v>955.04200000000003</v>
      </c>
      <c r="W32" s="45">
        <f>X32+Z32</f>
        <v>59.2</v>
      </c>
      <c r="X32" s="116">
        <f>'[1]20014'!AK36</f>
        <v>59.2</v>
      </c>
      <c r="Y32" s="115"/>
      <c r="Z32" s="114"/>
      <c r="AA32" s="114"/>
      <c r="AB32" s="127"/>
      <c r="AC32" s="41">
        <f>V32+W32</f>
        <v>1014.2420000000001</v>
      </c>
      <c r="AD32" s="23" t="s">
        <v>0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>
      <c r="A33" s="126">
        <v>22</v>
      </c>
      <c r="B33" s="126" t="s">
        <v>26</v>
      </c>
      <c r="C33" s="126" t="s">
        <v>25</v>
      </c>
      <c r="D33" s="146"/>
      <c r="E33" s="55" t="s">
        <v>6</v>
      </c>
      <c r="F33" s="124">
        <f>'[1]20014'!K37</f>
        <v>115</v>
      </c>
      <c r="G33" s="124">
        <f>'[1]20014'!L37</f>
        <v>158</v>
      </c>
      <c r="H33" s="124">
        <f>'[1]20014'!M37</f>
        <v>0</v>
      </c>
      <c r="I33" s="124">
        <f>F33+G33+H33</f>
        <v>273</v>
      </c>
      <c r="J33" s="148">
        <f>'[1]20014'!N37</f>
        <v>244</v>
      </c>
      <c r="K33" s="51">
        <f>'[1]20014'!Y37</f>
        <v>1988.99</v>
      </c>
      <c r="L33" s="50">
        <v>0</v>
      </c>
      <c r="M33" s="45">
        <f>O33+N33</f>
        <v>0</v>
      </c>
      <c r="N33" s="121">
        <f>'[1]20014'!AE37</f>
        <v>0</v>
      </c>
      <c r="O33" s="120"/>
      <c r="P33" s="120"/>
      <c r="Q33" s="120"/>
      <c r="R33" s="120"/>
      <c r="S33" s="120"/>
      <c r="T33" s="128"/>
      <c r="U33" s="144">
        <f>'[1]20014'!AH37</f>
        <v>42.1</v>
      </c>
      <c r="V33" s="46">
        <f>U33+M33+K33</f>
        <v>2031.09</v>
      </c>
      <c r="W33" s="45">
        <f>X33+Z33</f>
        <v>136.1</v>
      </c>
      <c r="X33" s="116">
        <f>'[1]20014'!AK37</f>
        <v>136.1</v>
      </c>
      <c r="Y33" s="115"/>
      <c r="Z33" s="114"/>
      <c r="AA33" s="114"/>
      <c r="AB33" s="127"/>
      <c r="AC33" s="41">
        <f>V33+W33</f>
        <v>2167.19</v>
      </c>
      <c r="AD33" s="23" t="s">
        <v>0</v>
      </c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>
      <c r="A34" s="126">
        <v>23</v>
      </c>
      <c r="B34" s="126" t="s">
        <v>24</v>
      </c>
      <c r="C34" s="126" t="s">
        <v>23</v>
      </c>
      <c r="D34" s="146"/>
      <c r="E34" s="55" t="s">
        <v>6</v>
      </c>
      <c r="F34" s="124">
        <f>'[1]20014'!K38</f>
        <v>99</v>
      </c>
      <c r="G34" s="124">
        <f>'[1]20014'!L38</f>
        <v>146</v>
      </c>
      <c r="H34" s="124">
        <f>'[1]20014'!M38</f>
        <v>0</v>
      </c>
      <c r="I34" s="124">
        <f>F34+G34+H34</f>
        <v>245</v>
      </c>
      <c r="J34" s="148">
        <f>'[1]20014'!N38</f>
        <v>220</v>
      </c>
      <c r="K34" s="51">
        <f>'[1]20014'!Y38</f>
        <v>1831.01</v>
      </c>
      <c r="L34" s="50">
        <v>0</v>
      </c>
      <c r="M34" s="45">
        <f>O34+N34</f>
        <v>0</v>
      </c>
      <c r="N34" s="121">
        <f>'[1]20014'!AE38</f>
        <v>0</v>
      </c>
      <c r="O34" s="120"/>
      <c r="P34" s="120"/>
      <c r="Q34" s="120"/>
      <c r="R34" s="120"/>
      <c r="S34" s="120"/>
      <c r="T34" s="128"/>
      <c r="U34" s="144">
        <f>'[1]20014'!AH38</f>
        <v>59.6</v>
      </c>
      <c r="V34" s="46">
        <f>U34+M34+K34</f>
        <v>1890.61</v>
      </c>
      <c r="W34" s="45">
        <f>X34+Z34</f>
        <v>117.2</v>
      </c>
      <c r="X34" s="116">
        <f>'[1]20014'!AK38</f>
        <v>117.2</v>
      </c>
      <c r="Y34" s="115"/>
      <c r="Z34" s="114"/>
      <c r="AA34" s="114"/>
      <c r="AB34" s="127"/>
      <c r="AC34" s="41">
        <f>V34+W34</f>
        <v>2007.81</v>
      </c>
      <c r="AD34" s="23" t="s">
        <v>0</v>
      </c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>
      <c r="A35" s="126">
        <v>24</v>
      </c>
      <c r="B35" s="126" t="s">
        <v>22</v>
      </c>
      <c r="C35" s="126" t="s">
        <v>21</v>
      </c>
      <c r="D35" s="146"/>
      <c r="E35" s="55" t="s">
        <v>6</v>
      </c>
      <c r="F35" s="124">
        <f>'[1]20014'!K39</f>
        <v>132</v>
      </c>
      <c r="G35" s="124">
        <f>'[1]20014'!L39</f>
        <v>173</v>
      </c>
      <c r="H35" s="124">
        <f>'[1]20014'!M39</f>
        <v>0</v>
      </c>
      <c r="I35" s="124">
        <f>F35+G35+H35</f>
        <v>305</v>
      </c>
      <c r="J35" s="148">
        <f>'[1]20014'!N39</f>
        <v>272</v>
      </c>
      <c r="K35" s="51">
        <f>'[1]20014'!Y39</f>
        <v>2173.3000000000002</v>
      </c>
      <c r="L35" s="50">
        <v>0</v>
      </c>
      <c r="M35" s="45">
        <f>O35+N35</f>
        <v>0</v>
      </c>
      <c r="N35" s="121">
        <f>'[1]20014'!AE39</f>
        <v>0</v>
      </c>
      <c r="O35" s="120"/>
      <c r="P35" s="120"/>
      <c r="Q35" s="120"/>
      <c r="R35" s="120"/>
      <c r="S35" s="120"/>
      <c r="T35" s="128"/>
      <c r="U35" s="144">
        <f>'[1]20014'!AH39</f>
        <v>42.1</v>
      </c>
      <c r="V35" s="46">
        <f>U35+M35+K35</f>
        <v>2215.4</v>
      </c>
      <c r="W35" s="45">
        <f>X35+Z35</f>
        <v>156.30000000000001</v>
      </c>
      <c r="X35" s="116">
        <f>'[1]20014'!AK39</f>
        <v>156.30000000000001</v>
      </c>
      <c r="Y35" s="115"/>
      <c r="Z35" s="114"/>
      <c r="AA35" s="114"/>
      <c r="AB35" s="127"/>
      <c r="AC35" s="41">
        <f>V35+W35</f>
        <v>2371.7000000000003</v>
      </c>
      <c r="AD35" s="23" t="s">
        <v>0</v>
      </c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>
      <c r="A36" s="126">
        <v>25</v>
      </c>
      <c r="B36" s="126" t="s">
        <v>20</v>
      </c>
      <c r="C36" s="126" t="s">
        <v>19</v>
      </c>
      <c r="D36" s="146"/>
      <c r="E36" s="55" t="s">
        <v>6</v>
      </c>
      <c r="F36" s="124">
        <f>'[1]20014'!K40</f>
        <v>53</v>
      </c>
      <c r="G36" s="124">
        <f>'[1]20014'!L40</f>
        <v>77</v>
      </c>
      <c r="H36" s="124">
        <f>'[1]20014'!M40</f>
        <v>0</v>
      </c>
      <c r="I36" s="124">
        <f>F36+G36+H36</f>
        <v>130</v>
      </c>
      <c r="J36" s="148">
        <f>'[1]20014'!N40</f>
        <v>117</v>
      </c>
      <c r="K36" s="51">
        <f>'[1]20014'!Y40</f>
        <v>1153.01</v>
      </c>
      <c r="L36" s="50">
        <v>0</v>
      </c>
      <c r="M36" s="45">
        <f>O36+N36</f>
        <v>0</v>
      </c>
      <c r="N36" s="121">
        <f>'[1]20014'!AE40</f>
        <v>0</v>
      </c>
      <c r="O36" s="120"/>
      <c r="P36" s="120"/>
      <c r="Q36" s="120"/>
      <c r="R36" s="120"/>
      <c r="S36" s="120"/>
      <c r="T36" s="128"/>
      <c r="U36" s="144">
        <f>'[1]20014'!AH40</f>
        <v>59.5</v>
      </c>
      <c r="V36" s="46">
        <f>U36+M36+K36</f>
        <v>1212.51</v>
      </c>
      <c r="W36" s="45">
        <f>X36+Z36</f>
        <v>62.7</v>
      </c>
      <c r="X36" s="116">
        <f>'[1]20014'!AK40</f>
        <v>62.7</v>
      </c>
      <c r="Y36" s="115"/>
      <c r="Z36" s="114"/>
      <c r="AA36" s="114"/>
      <c r="AB36" s="127"/>
      <c r="AC36" s="41">
        <f>V36+W36</f>
        <v>1275.21</v>
      </c>
      <c r="AD36" s="23" t="s">
        <v>0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>
      <c r="A37" s="126">
        <v>26</v>
      </c>
      <c r="B37" s="147" t="s">
        <v>18</v>
      </c>
      <c r="C37" s="147" t="s">
        <v>17</v>
      </c>
      <c r="D37" s="146"/>
      <c r="E37" s="145" t="s">
        <v>16</v>
      </c>
      <c r="F37" s="124">
        <f>'[1]20014'!K43</f>
        <v>44</v>
      </c>
      <c r="G37" s="124">
        <f>'[1]20014'!L43</f>
        <v>34</v>
      </c>
      <c r="H37" s="124">
        <f>'[1]20014'!M43</f>
        <v>0</v>
      </c>
      <c r="I37" s="124">
        <f>F37+G37+H37</f>
        <v>78</v>
      </c>
      <c r="J37" s="123">
        <f>'[1]20014'!N43</f>
        <v>67</v>
      </c>
      <c r="K37" s="51">
        <f>'[1]20014'!Y43</f>
        <v>722.90800000000002</v>
      </c>
      <c r="L37" s="122">
        <v>150</v>
      </c>
      <c r="M37" s="45">
        <f>O37+N37</f>
        <v>0</v>
      </c>
      <c r="N37" s="121">
        <f>'[1]20014'!AE43</f>
        <v>0</v>
      </c>
      <c r="O37" s="119"/>
      <c r="P37" s="120"/>
      <c r="Q37" s="119"/>
      <c r="R37" s="119"/>
      <c r="S37" s="119"/>
      <c r="T37" s="118"/>
      <c r="U37" s="144"/>
      <c r="V37" s="46">
        <f>U37+M37+K37</f>
        <v>722.90800000000002</v>
      </c>
      <c r="W37" s="45">
        <f>X37+Z37</f>
        <v>52.1</v>
      </c>
      <c r="X37" s="116">
        <f>'[1]20014'!AK43</f>
        <v>52.1</v>
      </c>
      <c r="Y37" s="115"/>
      <c r="Z37" s="114"/>
      <c r="AA37" s="114"/>
      <c r="AB37" s="42"/>
      <c r="AC37" s="41">
        <f>V37+W37</f>
        <v>775.00800000000004</v>
      </c>
      <c r="AD37" s="23" t="s">
        <v>0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s="2" customFormat="1" ht="13.5" thickBot="1">
      <c r="A38" s="143">
        <v>27</v>
      </c>
      <c r="B38" s="142" t="s">
        <v>15</v>
      </c>
      <c r="C38" s="142" t="s">
        <v>14</v>
      </c>
      <c r="D38" s="141"/>
      <c r="E38" s="140" t="s">
        <v>6</v>
      </c>
      <c r="F38" s="139">
        <f>'[1]20014'!K44</f>
        <v>67</v>
      </c>
      <c r="G38" s="139">
        <f>'[1]20014'!L44</f>
        <v>111</v>
      </c>
      <c r="H38" s="139">
        <f>'[1]20014'!M44</f>
        <v>0</v>
      </c>
      <c r="I38" s="139">
        <f>F38+G38+H38</f>
        <v>178</v>
      </c>
      <c r="J38" s="138">
        <f>'[1]20014'!N44</f>
        <v>161</v>
      </c>
      <c r="K38" s="107">
        <f>'[1]20014'!Y44</f>
        <v>1442.64</v>
      </c>
      <c r="L38" s="137">
        <v>0</v>
      </c>
      <c r="M38" s="100">
        <f>O38+N38</f>
        <v>0</v>
      </c>
      <c r="N38" s="105">
        <f>'[1]20014'!AE44</f>
        <v>0</v>
      </c>
      <c r="O38" s="136"/>
      <c r="P38" s="104"/>
      <c r="Q38" s="136"/>
      <c r="R38" s="136"/>
      <c r="S38" s="136"/>
      <c r="T38" s="135"/>
      <c r="U38" s="134">
        <f>'[1]20014'!AH44</f>
        <v>42.1</v>
      </c>
      <c r="V38" s="101">
        <f>U38+M38+K38</f>
        <v>1484.74</v>
      </c>
      <c r="W38" s="100">
        <f>X38+Z38</f>
        <v>79.3</v>
      </c>
      <c r="X38" s="99">
        <f>'[1]20014'!AK44</f>
        <v>79.3</v>
      </c>
      <c r="Y38" s="98"/>
      <c r="Z38" s="97"/>
      <c r="AA38" s="97"/>
      <c r="AB38" s="133"/>
      <c r="AC38" s="132">
        <f>V38+W38</f>
        <v>1564.04</v>
      </c>
      <c r="AD38" s="131" t="s">
        <v>0</v>
      </c>
    </row>
    <row r="39" spans="1:45" s="77" customFormat="1" ht="13.5" thickBot="1">
      <c r="A39" s="93" t="s">
        <v>13</v>
      </c>
      <c r="B39" s="92"/>
      <c r="C39" s="91"/>
      <c r="D39" s="130">
        <v>27</v>
      </c>
      <c r="E39" s="129"/>
      <c r="F39" s="81">
        <f>SUM(F12:F38)</f>
        <v>2212</v>
      </c>
      <c r="G39" s="81">
        <f>SUM(G12:G38)</f>
        <v>2785</v>
      </c>
      <c r="H39" s="81">
        <f>SUM(H12:H38)</f>
        <v>0</v>
      </c>
      <c r="I39" s="81">
        <f>SUM(I12:I38)</f>
        <v>4997</v>
      </c>
      <c r="J39" s="88">
        <f>SUM(J12:J38)</f>
        <v>4444</v>
      </c>
      <c r="K39" s="87">
        <f>SUM(K12:K38)</f>
        <v>39253.215700000008</v>
      </c>
      <c r="L39" s="86">
        <f>SUM(L12:L38)</f>
        <v>723.2</v>
      </c>
      <c r="M39" s="83">
        <f>SUM(M12:M38)</f>
        <v>510</v>
      </c>
      <c r="N39" s="82">
        <f>SUM(N12:N38)</f>
        <v>510</v>
      </c>
      <c r="O39" s="81">
        <f>SUM(O12:O38)</f>
        <v>0</v>
      </c>
      <c r="P39" s="81">
        <f>SUM(P12:P38)</f>
        <v>0</v>
      </c>
      <c r="Q39" s="81">
        <f>SUM(Q12:Q38)</f>
        <v>0</v>
      </c>
      <c r="R39" s="81">
        <f>SUM(R12:R38)</f>
        <v>0</v>
      </c>
      <c r="S39" s="81">
        <f>SUM(S12:S38)</f>
        <v>0</v>
      </c>
      <c r="T39" s="80">
        <f>SUM(T12:T38)</f>
        <v>0</v>
      </c>
      <c r="U39" s="85">
        <f>SUM(U12:U38)</f>
        <v>939.60000000000025</v>
      </c>
      <c r="V39" s="84">
        <f>SUM(V12:V38)</f>
        <v>40702.815700000006</v>
      </c>
      <c r="W39" s="83">
        <f>SUM(W12:W38)</f>
        <v>2721.8999999999996</v>
      </c>
      <c r="X39" s="82">
        <f>SUM(X12:X38)</f>
        <v>2618.6999999999998</v>
      </c>
      <c r="Y39" s="81">
        <f>SUM(Y12:Y38)</f>
        <v>0</v>
      </c>
      <c r="Z39" s="81">
        <f>SUM(Z12:Z38)</f>
        <v>103.2</v>
      </c>
      <c r="AA39" s="81">
        <f>SUM(AA12:AA38)</f>
        <v>0</v>
      </c>
      <c r="AB39" s="80">
        <f>SUM(AB12:AB38)</f>
        <v>0</v>
      </c>
      <c r="AC39" s="79">
        <f>SUM(AC12:AC38)</f>
        <v>43424.715699999993</v>
      </c>
      <c r="AD39" s="78" t="s">
        <v>0</v>
      </c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>
      <c r="A40" s="126">
        <v>1</v>
      </c>
      <c r="B40" s="56" t="s">
        <v>12</v>
      </c>
      <c r="C40" s="56" t="s">
        <v>11</v>
      </c>
      <c r="D40" s="125">
        <v>102</v>
      </c>
      <c r="E40" s="55" t="s">
        <v>6</v>
      </c>
      <c r="F40" s="124">
        <f>'[1]20014'!K41</f>
        <v>21</v>
      </c>
      <c r="G40" s="124">
        <f>'[1]20014'!L41</f>
        <v>0</v>
      </c>
      <c r="H40" s="124">
        <f>'[1]20014'!M41</f>
        <v>0</v>
      </c>
      <c r="I40" s="124">
        <f>F40+G40+H40</f>
        <v>21</v>
      </c>
      <c r="J40" s="123">
        <f>'[1]20014'!N41</f>
        <v>16</v>
      </c>
      <c r="K40" s="51">
        <f>'[1]20014'!Y41</f>
        <v>254.72489999999999</v>
      </c>
      <c r="L40" s="122">
        <v>80</v>
      </c>
      <c r="M40" s="45">
        <f>O40+N40</f>
        <v>0</v>
      </c>
      <c r="N40" s="121">
        <f>'[1]20014'!AE41</f>
        <v>0</v>
      </c>
      <c r="O40" s="120"/>
      <c r="P40" s="120"/>
      <c r="Q40" s="120"/>
      <c r="R40" s="120"/>
      <c r="S40" s="120"/>
      <c r="T40" s="128"/>
      <c r="U40" s="117"/>
      <c r="V40" s="46">
        <f>U40+M40+K40</f>
        <v>254.72489999999999</v>
      </c>
      <c r="W40" s="45">
        <f>X40+Z40</f>
        <v>24.9</v>
      </c>
      <c r="X40" s="116">
        <f>'[1]20014'!AK41</f>
        <v>24.9</v>
      </c>
      <c r="Y40" s="115"/>
      <c r="Z40" s="114"/>
      <c r="AA40" s="114"/>
      <c r="AB40" s="127"/>
      <c r="AC40" s="41">
        <f>V40+W40</f>
        <v>279.62489999999997</v>
      </c>
      <c r="AD40" s="23" t="s">
        <v>0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>
      <c r="A41" s="126">
        <v>2</v>
      </c>
      <c r="B41" s="53" t="s">
        <v>10</v>
      </c>
      <c r="C41" s="53" t="s">
        <v>9</v>
      </c>
      <c r="D41" s="125"/>
      <c r="E41" s="55" t="s">
        <v>6</v>
      </c>
      <c r="F41" s="124">
        <f>'[1]20014'!K42</f>
        <v>26</v>
      </c>
      <c r="G41" s="124">
        <f>'[1]20014'!L42</f>
        <v>0</v>
      </c>
      <c r="H41" s="124">
        <f>'[1]20014'!M42</f>
        <v>0</v>
      </c>
      <c r="I41" s="124">
        <f>F41+G41+H41</f>
        <v>26</v>
      </c>
      <c r="J41" s="123">
        <f>'[1]20014'!N42</f>
        <v>19</v>
      </c>
      <c r="K41" s="51">
        <f>'[1]20014'!Y42</f>
        <v>302.48500000000001</v>
      </c>
      <c r="L41" s="122">
        <v>150</v>
      </c>
      <c r="M41" s="45">
        <f>O41+N41</f>
        <v>0</v>
      </c>
      <c r="N41" s="121">
        <f>'[1]20014'!AE42</f>
        <v>0</v>
      </c>
      <c r="O41" s="119"/>
      <c r="P41" s="120"/>
      <c r="Q41" s="119"/>
      <c r="R41" s="119"/>
      <c r="S41" s="119"/>
      <c r="T41" s="118"/>
      <c r="U41" s="117"/>
      <c r="V41" s="46">
        <f>U41+M41+K41</f>
        <v>302.48500000000001</v>
      </c>
      <c r="W41" s="45">
        <f>X41+Z41</f>
        <v>30.8</v>
      </c>
      <c r="X41" s="116">
        <f>'[1]20014'!AK42</f>
        <v>30.8</v>
      </c>
      <c r="Y41" s="115"/>
      <c r="Z41" s="114"/>
      <c r="AA41" s="114"/>
      <c r="AB41" s="42"/>
      <c r="AC41" s="41">
        <f>V41+W41</f>
        <v>333.28500000000003</v>
      </c>
      <c r="AD41" s="23" t="s">
        <v>0</v>
      </c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ht="13.5" thickBot="1">
      <c r="A42" s="113">
        <v>3</v>
      </c>
      <c r="B42" s="112" t="s">
        <v>8</v>
      </c>
      <c r="C42" s="112" t="s">
        <v>7</v>
      </c>
      <c r="D42" s="111"/>
      <c r="E42" s="110" t="s">
        <v>6</v>
      </c>
      <c r="F42" s="109">
        <f>'[1]20014'!K29</f>
        <v>15</v>
      </c>
      <c r="G42" s="109">
        <f>'[1]20014'!L29</f>
        <v>0</v>
      </c>
      <c r="H42" s="109">
        <f>'[1]20014'!M29</f>
        <v>0</v>
      </c>
      <c r="I42" s="109">
        <f>F42+G42+H42</f>
        <v>15</v>
      </c>
      <c r="J42" s="108">
        <f>'[1]20014'!N29</f>
        <v>11</v>
      </c>
      <c r="K42" s="107">
        <f>'[1]20014'!Y29</f>
        <v>175.1233</v>
      </c>
      <c r="L42" s="106">
        <v>100</v>
      </c>
      <c r="M42" s="100">
        <f>O42+N42</f>
        <v>0</v>
      </c>
      <c r="N42" s="105">
        <f>'[1]20014'!AE29</f>
        <v>0</v>
      </c>
      <c r="O42" s="104"/>
      <c r="P42" s="104"/>
      <c r="Q42" s="104"/>
      <c r="R42" s="104"/>
      <c r="S42" s="104"/>
      <c r="T42" s="103"/>
      <c r="U42" s="102"/>
      <c r="V42" s="101">
        <f>U42+M42+K42</f>
        <v>175.1233</v>
      </c>
      <c r="W42" s="100">
        <f>X42+Z42</f>
        <v>17.8</v>
      </c>
      <c r="X42" s="99">
        <f>'[1]20014'!AK29</f>
        <v>17.8</v>
      </c>
      <c r="Y42" s="98"/>
      <c r="Z42" s="97"/>
      <c r="AA42" s="97"/>
      <c r="AB42" s="96"/>
      <c r="AC42" s="95">
        <f>V42+W42</f>
        <v>192.92330000000001</v>
      </c>
      <c r="AD42" s="94" t="s">
        <v>0</v>
      </c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s="77" customFormat="1" ht="13.5" thickBot="1">
      <c r="A43" s="93" t="s">
        <v>5</v>
      </c>
      <c r="B43" s="92"/>
      <c r="C43" s="91"/>
      <c r="D43" s="90">
        <v>3</v>
      </c>
      <c r="E43" s="89"/>
      <c r="F43" s="81">
        <f>SUM(F40:F42)</f>
        <v>62</v>
      </c>
      <c r="G43" s="81">
        <f>SUM(G40:G42)</f>
        <v>0</v>
      </c>
      <c r="H43" s="81">
        <f>SUM(H40:H42)</f>
        <v>0</v>
      </c>
      <c r="I43" s="81">
        <f>SUM(I40:I42)</f>
        <v>62</v>
      </c>
      <c r="J43" s="88">
        <f>SUM(J40:J42)</f>
        <v>46</v>
      </c>
      <c r="K43" s="87">
        <f>SUM(K40:K42)</f>
        <v>732.33320000000003</v>
      </c>
      <c r="L43" s="86">
        <f>SUM(L40:L42)</f>
        <v>330</v>
      </c>
      <c r="M43" s="83">
        <f>SUM(M40:M42)</f>
        <v>0</v>
      </c>
      <c r="N43" s="82">
        <f>SUM(N40:N42)</f>
        <v>0</v>
      </c>
      <c r="O43" s="81">
        <f>SUM(O40:O42)</f>
        <v>0</v>
      </c>
      <c r="P43" s="81">
        <f>SUM(P40:P42)</f>
        <v>0</v>
      </c>
      <c r="Q43" s="81">
        <f>SUM(Q40:Q42)</f>
        <v>0</v>
      </c>
      <c r="R43" s="81">
        <f>SUM(R40:R42)</f>
        <v>0</v>
      </c>
      <c r="S43" s="81">
        <f>SUM(S40:S42)</f>
        <v>0</v>
      </c>
      <c r="T43" s="80">
        <f>SUM(T40:T42)</f>
        <v>0</v>
      </c>
      <c r="U43" s="85">
        <f>SUM(U40:U42)</f>
        <v>0</v>
      </c>
      <c r="V43" s="84">
        <f>SUM(V40:V42)</f>
        <v>732.33320000000003</v>
      </c>
      <c r="W43" s="83">
        <f>SUM(W40:W42)</f>
        <v>73.5</v>
      </c>
      <c r="X43" s="82">
        <f>SUM(X40:X42)</f>
        <v>73.5</v>
      </c>
      <c r="Y43" s="81">
        <f>SUM(Y40:Y42)</f>
        <v>0</v>
      </c>
      <c r="Z43" s="81">
        <f>SUM(Z40:Z42)</f>
        <v>0</v>
      </c>
      <c r="AA43" s="81">
        <f>SUM(AA40:AA42)</f>
        <v>0</v>
      </c>
      <c r="AB43" s="80">
        <f>SUM(AB40:AB42)</f>
        <v>0</v>
      </c>
      <c r="AC43" s="79">
        <f>SUM(AC40:AC42)</f>
        <v>805.83320000000003</v>
      </c>
      <c r="AD43" s="78" t="s">
        <v>0</v>
      </c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>
      <c r="A44" s="72"/>
      <c r="B44" s="76" t="s">
        <v>4</v>
      </c>
      <c r="C44" s="75"/>
      <c r="D44" s="74"/>
      <c r="E44" s="73"/>
      <c r="F44" s="72"/>
      <c r="G44" s="72"/>
      <c r="H44" s="72"/>
      <c r="I44" s="72"/>
      <c r="J44" s="71"/>
      <c r="K44" s="70"/>
      <c r="L44" s="69"/>
      <c r="M44" s="64">
        <f>O44+N44</f>
        <v>1100</v>
      </c>
      <c r="N44" s="68">
        <v>1100</v>
      </c>
      <c r="O44" s="67"/>
      <c r="P44" s="67"/>
      <c r="Q44" s="67"/>
      <c r="R44" s="67"/>
      <c r="S44" s="67"/>
      <c r="T44" s="60"/>
      <c r="U44" s="66"/>
      <c r="V44" s="65">
        <f>U44+M44+K44</f>
        <v>1100</v>
      </c>
      <c r="W44" s="64"/>
      <c r="X44" s="63"/>
      <c r="Y44" s="62"/>
      <c r="Z44" s="61"/>
      <c r="AA44" s="61"/>
      <c r="AB44" s="60"/>
      <c r="AC44" s="59">
        <f>V44+W44</f>
        <v>1100</v>
      </c>
      <c r="AD44" s="58" t="s">
        <v>0</v>
      </c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>
      <c r="A45" s="53"/>
      <c r="B45" s="57" t="s">
        <v>3</v>
      </c>
      <c r="C45" s="56"/>
      <c r="D45" s="55"/>
      <c r="E45" s="54"/>
      <c r="F45" s="53"/>
      <c r="G45" s="53"/>
      <c r="H45" s="53"/>
      <c r="I45" s="53"/>
      <c r="J45" s="52"/>
      <c r="K45" s="51"/>
      <c r="L45" s="50"/>
      <c r="M45" s="45"/>
      <c r="N45" s="44"/>
      <c r="O45" s="49"/>
      <c r="P45" s="49"/>
      <c r="Q45" s="49"/>
      <c r="R45" s="49"/>
      <c r="S45" s="49"/>
      <c r="T45" s="48">
        <f>'[1]20014'!AG46</f>
        <v>5964.5</v>
      </c>
      <c r="U45" s="47"/>
      <c r="V45" s="46">
        <f>U45+M45+K45</f>
        <v>0</v>
      </c>
      <c r="W45" s="45"/>
      <c r="X45" s="44"/>
      <c r="Y45" s="43"/>
      <c r="Z45" s="43"/>
      <c r="AA45" s="43"/>
      <c r="AB45" s="42"/>
      <c r="AC45" s="41">
        <f>V45+W45</f>
        <v>0</v>
      </c>
      <c r="AD45" s="40" t="s">
        <v>0</v>
      </c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s="21" customFormat="1" ht="13.5" thickBot="1">
      <c r="A46" s="39" t="s">
        <v>2</v>
      </c>
      <c r="B46" s="38"/>
      <c r="C46" s="37"/>
      <c r="D46" s="36"/>
      <c r="E46" s="35"/>
      <c r="F46" s="34"/>
      <c r="G46" s="34"/>
      <c r="H46" s="34"/>
      <c r="I46" s="34"/>
      <c r="J46" s="33"/>
      <c r="K46" s="32"/>
      <c r="L46" s="30"/>
      <c r="M46" s="28">
        <f>M45+M44</f>
        <v>1100</v>
      </c>
      <c r="N46" s="27">
        <f>N45+N44</f>
        <v>1100</v>
      </c>
      <c r="O46" s="26">
        <f>O45+O44</f>
        <v>0</v>
      </c>
      <c r="P46" s="26">
        <f>P45+P44</f>
        <v>0</v>
      </c>
      <c r="Q46" s="26">
        <f>Q45+Q44</f>
        <v>0</v>
      </c>
      <c r="R46" s="26">
        <f>R45+R44</f>
        <v>0</v>
      </c>
      <c r="S46" s="26">
        <f>S45+S44</f>
        <v>0</v>
      </c>
      <c r="T46" s="31">
        <f>T45+T44</f>
        <v>5964.5</v>
      </c>
      <c r="U46" s="30">
        <f>U45+U44</f>
        <v>0</v>
      </c>
      <c r="V46" s="29">
        <f>V45+V44</f>
        <v>1100</v>
      </c>
      <c r="W46" s="28">
        <f>W45+W44</f>
        <v>0</v>
      </c>
      <c r="X46" s="27">
        <f>X45+X44</f>
        <v>0</v>
      </c>
      <c r="Y46" s="26">
        <f>Y45+Y44</f>
        <v>0</v>
      </c>
      <c r="Z46" s="26">
        <f>Z45+Z44</f>
        <v>0</v>
      </c>
      <c r="AA46" s="26">
        <f>AA45+AA44</f>
        <v>0</v>
      </c>
      <c r="AB46" s="25">
        <f>AB45+AB44</f>
        <v>0</v>
      </c>
      <c r="AC46" s="24">
        <f>AC45+AC44</f>
        <v>1100</v>
      </c>
      <c r="AD46" s="23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s="3" customFormat="1" ht="25.5" customHeight="1" thickBot="1">
      <c r="A47" s="20" t="s">
        <v>1</v>
      </c>
      <c r="B47" s="19"/>
      <c r="C47" s="18"/>
      <c r="D47" s="17">
        <v>34</v>
      </c>
      <c r="E47" s="16"/>
      <c r="F47" s="7">
        <f>F43+F39+F11+F46</f>
        <v>2718</v>
      </c>
      <c r="G47" s="7">
        <f>G43+G39+G11+G46</f>
        <v>3367</v>
      </c>
      <c r="H47" s="7">
        <f>H43+H39+H11+H46</f>
        <v>488</v>
      </c>
      <c r="I47" s="7">
        <f>I43+I39+I11+I46</f>
        <v>6573</v>
      </c>
      <c r="J47" s="15">
        <f>J43+J39+J11+J46</f>
        <v>6001</v>
      </c>
      <c r="K47" s="14">
        <f>K43+K39+K11+K46</f>
        <v>51463.168900000011</v>
      </c>
      <c r="L47" s="13">
        <f>L43+L39+L11+L46</f>
        <v>1203.2</v>
      </c>
      <c r="M47" s="9">
        <f>M43+M39+M11+M46</f>
        <v>2155.4</v>
      </c>
      <c r="N47" s="8">
        <f>N43+N39+N11+N46</f>
        <v>1610</v>
      </c>
      <c r="O47" s="7">
        <f>O43+O39+O11+O46</f>
        <v>545.4</v>
      </c>
      <c r="P47" s="7">
        <f>P43+P39+P11+P46</f>
        <v>0</v>
      </c>
      <c r="Q47" s="7">
        <f>Q43+Q39+Q11+Q46</f>
        <v>0</v>
      </c>
      <c r="R47" s="7">
        <f>R43+R39+R11+R46</f>
        <v>0</v>
      </c>
      <c r="S47" s="7">
        <f>S43+S39+S11+S46</f>
        <v>0</v>
      </c>
      <c r="T47" s="12">
        <f>T43+T39+T11+T46</f>
        <v>5964.5</v>
      </c>
      <c r="U47" s="11">
        <f>U43+U39+U11+U46</f>
        <v>1083.4000000000003</v>
      </c>
      <c r="V47" s="10">
        <f>V43+V39+V11+V46</f>
        <v>54701.968900000007</v>
      </c>
      <c r="W47" s="9">
        <f>W43+W39+W11+W46</f>
        <v>3395.9999999999995</v>
      </c>
      <c r="X47" s="8">
        <f>X43+X39+X11+X46</f>
        <v>3217.7999999999997</v>
      </c>
      <c r="Y47" s="7">
        <f>Y43+Y39+Y11+Y46</f>
        <v>0</v>
      </c>
      <c r="Z47" s="7">
        <f>Z43+Z39+Z11+Z46</f>
        <v>178.2</v>
      </c>
      <c r="AA47" s="7">
        <f>AA43+AA39+AA11+AA46</f>
        <v>0</v>
      </c>
      <c r="AB47" s="6">
        <f>AB43+AB39+AB11+AB46</f>
        <v>0</v>
      </c>
      <c r="AC47" s="5">
        <v>58097.9</v>
      </c>
      <c r="AD47" s="4" t="s">
        <v>0</v>
      </c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>
      <c r="AE48" s="2"/>
      <c r="AF48" s="2"/>
      <c r="AG48" s="2"/>
      <c r="AH48" s="2"/>
    </row>
  </sheetData>
  <mergeCells count="23">
    <mergeCell ref="H4:H5"/>
    <mergeCell ref="V2:V5"/>
    <mergeCell ref="AC2:AC5"/>
    <mergeCell ref="A47:C47"/>
    <mergeCell ref="A46:C46"/>
    <mergeCell ref="AD2:AD5"/>
    <mergeCell ref="E4:E5"/>
    <mergeCell ref="U2:U5"/>
    <mergeCell ref="W4:AB4"/>
    <mergeCell ref="I4:I5"/>
    <mergeCell ref="A4:A5"/>
    <mergeCell ref="B4:B5"/>
    <mergeCell ref="C4:C5"/>
    <mergeCell ref="M4:T4"/>
    <mergeCell ref="A11:C11"/>
    <mergeCell ref="A39:C39"/>
    <mergeCell ref="A43:C43"/>
    <mergeCell ref="J4:J5"/>
    <mergeCell ref="K4:K5"/>
    <mergeCell ref="L4:L5"/>
    <mergeCell ref="D4:D5"/>
    <mergeCell ref="F4:F5"/>
    <mergeCell ref="G4:G5"/>
  </mergeCells>
  <pageMargins left="0.25" right="0.25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Cantemir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2014-04-15T12:48:31Z</dcterms:created>
  <dcterms:modified xsi:type="dcterms:W3CDTF">2014-04-15T12:48:46Z</dcterms:modified>
</cp:coreProperties>
</file>