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Telenesti" sheetId="1" r:id="rId1"/>
  </sheets>
  <calcPr calcId="125725"/>
</workbook>
</file>

<file path=xl/calcChain.xml><?xml version="1.0" encoding="utf-8"?>
<calcChain xmlns="http://schemas.openxmlformats.org/spreadsheetml/2006/main">
  <c r="M7" i="1"/>
  <c r="V7" s="1"/>
  <c r="W7"/>
  <c r="W14" s="1"/>
  <c r="I8"/>
  <c r="V8"/>
  <c r="W8"/>
  <c r="AC8" s="1"/>
  <c r="I9"/>
  <c r="V9"/>
  <c r="W9"/>
  <c r="AC9" s="1"/>
  <c r="M10"/>
  <c r="V10" s="1"/>
  <c r="AC10" s="1"/>
  <c r="W10"/>
  <c r="I11"/>
  <c r="V11"/>
  <c r="W11"/>
  <c r="AC11" s="1"/>
  <c r="I12"/>
  <c r="V12"/>
  <c r="W12"/>
  <c r="AC12" s="1"/>
  <c r="I13"/>
  <c r="V13"/>
  <c r="W13"/>
  <c r="AC13" s="1"/>
  <c r="F14"/>
  <c r="G14"/>
  <c r="H14"/>
  <c r="I14"/>
  <c r="J14"/>
  <c r="K14"/>
  <c r="M14"/>
  <c r="N14"/>
  <c r="O14"/>
  <c r="P14"/>
  <c r="Q14"/>
  <c r="R14"/>
  <c r="S14"/>
  <c r="T14"/>
  <c r="U14"/>
  <c r="X14"/>
  <c r="Y14"/>
  <c r="Z14"/>
  <c r="AA14"/>
  <c r="AB14"/>
  <c r="AD14"/>
  <c r="I15"/>
  <c r="I44" s="1"/>
  <c r="I48" s="1"/>
  <c r="V15"/>
  <c r="W15"/>
  <c r="AC15" s="1"/>
  <c r="I16"/>
  <c r="V16"/>
  <c r="W16"/>
  <c r="AC16" s="1"/>
  <c r="I17"/>
  <c r="V17"/>
  <c r="W17"/>
  <c r="AC17" s="1"/>
  <c r="I18"/>
  <c r="V18"/>
  <c r="W18"/>
  <c r="AC18" s="1"/>
  <c r="I19"/>
  <c r="V19"/>
  <c r="W19"/>
  <c r="AC19" s="1"/>
  <c r="I20"/>
  <c r="V20"/>
  <c r="W20"/>
  <c r="AC20" s="1"/>
  <c r="I21"/>
  <c r="V21"/>
  <c r="W21"/>
  <c r="AC21" s="1"/>
  <c r="I22"/>
  <c r="V22"/>
  <c r="W22"/>
  <c r="AC22" s="1"/>
  <c r="I23"/>
  <c r="V23"/>
  <c r="W23"/>
  <c r="AC23" s="1"/>
  <c r="I24"/>
  <c r="V24"/>
  <c r="W24"/>
  <c r="AC24" s="1"/>
  <c r="I25"/>
  <c r="V25"/>
  <c r="W25"/>
  <c r="AC25" s="1"/>
  <c r="I26"/>
  <c r="V26"/>
  <c r="W26"/>
  <c r="AC26" s="1"/>
  <c r="I27"/>
  <c r="V27"/>
  <c r="W27"/>
  <c r="AC27" s="1"/>
  <c r="I28"/>
  <c r="V28"/>
  <c r="W28"/>
  <c r="AC28" s="1"/>
  <c r="I29"/>
  <c r="V29"/>
  <c r="W29"/>
  <c r="AC29" s="1"/>
  <c r="I30"/>
  <c r="V30"/>
  <c r="W30"/>
  <c r="AC30" s="1"/>
  <c r="I31"/>
  <c r="V31"/>
  <c r="W31"/>
  <c r="AC31" s="1"/>
  <c r="I32"/>
  <c r="V32"/>
  <c r="W32"/>
  <c r="AC32" s="1"/>
  <c r="I33"/>
  <c r="V33"/>
  <c r="W33"/>
  <c r="AC33" s="1"/>
  <c r="I34"/>
  <c r="V34"/>
  <c r="W34"/>
  <c r="AC34" s="1"/>
  <c r="I35"/>
  <c r="V35"/>
  <c r="W35"/>
  <c r="AC35" s="1"/>
  <c r="I36"/>
  <c r="V36"/>
  <c r="W36"/>
  <c r="AC36" s="1"/>
  <c r="I37"/>
  <c r="V37"/>
  <c r="W37"/>
  <c r="AC37" s="1"/>
  <c r="V38"/>
  <c r="V44" s="1"/>
  <c r="W38"/>
  <c r="AC38"/>
  <c r="V39"/>
  <c r="AC39" s="1"/>
  <c r="W39"/>
  <c r="V40"/>
  <c r="AC40" s="1"/>
  <c r="W40"/>
  <c r="V41"/>
  <c r="W41"/>
  <c r="AC41" s="1"/>
  <c r="V42"/>
  <c r="W42"/>
  <c r="AC42"/>
  <c r="V43"/>
  <c r="AC43" s="1"/>
  <c r="W43"/>
  <c r="F44"/>
  <c r="F48" s="1"/>
  <c r="G44"/>
  <c r="H44"/>
  <c r="J44"/>
  <c r="J48" s="1"/>
  <c r="K44"/>
  <c r="K48" s="1"/>
  <c r="M44"/>
  <c r="N44"/>
  <c r="O44"/>
  <c r="O48" s="1"/>
  <c r="P44"/>
  <c r="Q44"/>
  <c r="R44"/>
  <c r="S44"/>
  <c r="S48" s="1"/>
  <c r="T44"/>
  <c r="U44"/>
  <c r="X44"/>
  <c r="Y44"/>
  <c r="Z44"/>
  <c r="AA44"/>
  <c r="AA48" s="1"/>
  <c r="AB44"/>
  <c r="AD44"/>
  <c r="V45"/>
  <c r="AC45" s="1"/>
  <c r="AC46" s="1"/>
  <c r="W45"/>
  <c r="F46"/>
  <c r="G46"/>
  <c r="G48" s="1"/>
  <c r="H46"/>
  <c r="I46"/>
  <c r="J46"/>
  <c r="K46"/>
  <c r="M46"/>
  <c r="N46"/>
  <c r="O46"/>
  <c r="P46"/>
  <c r="P48" s="1"/>
  <c r="Q46"/>
  <c r="R46"/>
  <c r="S46"/>
  <c r="T46"/>
  <c r="T48" s="1"/>
  <c r="U46"/>
  <c r="X46"/>
  <c r="W46" s="1"/>
  <c r="Y46"/>
  <c r="Y48" s="1"/>
  <c r="Z46"/>
  <c r="AA46"/>
  <c r="AB46"/>
  <c r="AB48" s="1"/>
  <c r="AD46"/>
  <c r="V47"/>
  <c r="W47"/>
  <c r="AC47" s="1"/>
  <c r="H48"/>
  <c r="N48"/>
  <c r="Q48"/>
  <c r="R48"/>
  <c r="Z48"/>
  <c r="AD48"/>
  <c r="AC7" l="1"/>
  <c r="AC14" s="1"/>
  <c r="AC48" s="1"/>
  <c r="V14"/>
  <c r="V48" s="1"/>
  <c r="M48"/>
  <c r="AC44"/>
  <c r="W44"/>
  <c r="X48"/>
  <c r="W48" s="1"/>
  <c r="V46"/>
</calcChain>
</file>

<file path=xl/sharedStrings.xml><?xml version="1.0" encoding="utf-8"?>
<sst xmlns="http://schemas.openxmlformats.org/spreadsheetml/2006/main" count="190" uniqueCount="90">
  <si>
    <t>TOT AL  raion</t>
  </si>
  <si>
    <t>Directia  Educatie Telenesti</t>
  </si>
  <si>
    <t>Total sc.prim</t>
  </si>
  <si>
    <t>x</t>
  </si>
  <si>
    <t>romina</t>
  </si>
  <si>
    <t>Cucioaia</t>
  </si>
  <si>
    <t xml:space="preserve">Scoala primara </t>
  </si>
  <si>
    <t>Total gimnazii</t>
  </si>
  <si>
    <t>Zgardesti</t>
  </si>
  <si>
    <t>Gim.</t>
  </si>
  <si>
    <t>Ratus</t>
  </si>
  <si>
    <t>Vadul  Leca</t>
  </si>
  <si>
    <t>Gim." P.Bechet"</t>
  </si>
  <si>
    <t>Vasieni</t>
  </si>
  <si>
    <t>Bogzesti</t>
  </si>
  <si>
    <t>Nucareni</t>
  </si>
  <si>
    <t>Pistrueni</t>
  </si>
  <si>
    <t>Gim. " A.Moraru"</t>
  </si>
  <si>
    <t>Mihalasa</t>
  </si>
  <si>
    <t>Banestii Noi</t>
  </si>
  <si>
    <t>Cisla</t>
  </si>
  <si>
    <t>Ghiliceni</t>
  </si>
  <si>
    <t>BudaI</t>
  </si>
  <si>
    <t>Coropceni</t>
  </si>
  <si>
    <t>Codru</t>
  </si>
  <si>
    <t>Ciulucani</t>
  </si>
  <si>
    <t>Telenesti</t>
  </si>
  <si>
    <t>Scorteni</t>
  </si>
  <si>
    <t>Gim." N.HOLBAN"</t>
  </si>
  <si>
    <t>Suhuluceni</t>
  </si>
  <si>
    <t>Tirsitei</t>
  </si>
  <si>
    <t>Ordasei</t>
  </si>
  <si>
    <t>Verejeni</t>
  </si>
  <si>
    <t>Leuseni</t>
  </si>
  <si>
    <t>Inesti</t>
  </si>
  <si>
    <t>Banesti</t>
  </si>
  <si>
    <t>Cazanesti</t>
  </si>
  <si>
    <t>Crasnaseni</t>
  </si>
  <si>
    <t>Chitcani</t>
  </si>
  <si>
    <t>Gim." V,Cordineanu"</t>
  </si>
  <si>
    <t>Cistelinita</t>
  </si>
  <si>
    <t>Hiriseni</t>
  </si>
  <si>
    <t>Total licee</t>
  </si>
  <si>
    <t>Saratenii Vechi</t>
  </si>
  <si>
    <t>LT  "V.Anestiade"</t>
  </si>
  <si>
    <t>Negureni</t>
  </si>
  <si>
    <t>LT</t>
  </si>
  <si>
    <t>Brinzenii Vechi</t>
  </si>
  <si>
    <t>LT  "A.Paunescu"</t>
  </si>
  <si>
    <t>Tintareni</t>
  </si>
  <si>
    <t>Mindresti</t>
  </si>
  <si>
    <t>LT  "D.Cantemir"</t>
  </si>
  <si>
    <t xml:space="preserve">LT  "L.Blaga" 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</si>
  <si>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</si>
  <si>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</si>
  <si>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</si>
  <si>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</si>
  <si>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</si>
  <si>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</si>
  <si>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r>
      <t xml:space="preserve">Alimentaţia  elevilor    </t>
    </r>
    <r>
      <rPr>
        <b/>
        <sz val="11"/>
        <color indexed="10"/>
        <rFont val="Calibri"/>
        <family val="2"/>
        <charset val="204"/>
      </rPr>
      <t>cl.I-IV</t>
    </r>
  </si>
  <si>
    <r>
      <t xml:space="preserve">Total         </t>
    </r>
    <r>
      <rPr>
        <b/>
        <sz val="11"/>
        <color indexed="10"/>
        <rFont val="Calibri"/>
        <family val="2"/>
        <charset val="204"/>
      </rPr>
      <t>(mii lei)</t>
    </r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</si>
  <si>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</si>
  <si>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</si>
  <si>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</si>
  <si>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</si>
  <si>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</si>
  <si>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</si>
  <si>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</si>
  <si>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r>
      <t>Total</t>
    </r>
    <r>
      <rPr>
        <b/>
        <sz val="11"/>
        <color indexed="10"/>
        <rFont val="Arial"/>
        <family val="2"/>
        <charset val="204"/>
      </rPr>
      <t xml:space="preserve"> (mii lei)</t>
    </r>
  </si>
  <si>
    <t xml:space="preserve">din care repartizat la data de </t>
  </si>
  <si>
    <r>
      <t xml:space="preserve">Deficitul bugetar estimat </t>
    </r>
    <r>
      <rPr>
        <b/>
        <sz val="11"/>
        <color indexed="10"/>
        <rFont val="Arial"/>
        <family val="2"/>
        <charset val="204"/>
      </rPr>
      <t>(mii lei)</t>
    </r>
  </si>
  <si>
    <r>
      <t xml:space="preserve">Fondul p/u ed.incluzivă                   </t>
    </r>
    <r>
      <rPr>
        <b/>
        <sz val="11"/>
        <color indexed="10"/>
        <rFont val="Calibri"/>
        <family val="2"/>
        <charset val="204"/>
      </rPr>
      <t xml:space="preserve"> (mii lei)</t>
    </r>
  </si>
  <si>
    <r>
      <t xml:space="preserve">Bugetul total al şcolii           </t>
    </r>
    <r>
      <rPr>
        <b/>
        <sz val="11"/>
        <color indexed="10"/>
        <rFont val="Calibri"/>
        <family val="2"/>
        <charset val="204"/>
      </rPr>
      <t>(mii lei)</t>
    </r>
  </si>
  <si>
    <t xml:space="preserve">Finanţarea în afara formulei </t>
  </si>
  <si>
    <r>
      <t xml:space="preserve">Bugetul calculat pe bază de formulă, plus componenta raională și alocatiile pentru ed.incluzivă       </t>
    </r>
    <r>
      <rPr>
        <b/>
        <sz val="11"/>
        <color indexed="10"/>
        <rFont val="Calibri"/>
        <family val="2"/>
        <charset val="204"/>
      </rPr>
      <t xml:space="preserve"> (mii lei)</t>
    </r>
  </si>
  <si>
    <r>
      <t xml:space="preserve">Repartiza   rea mijl.financiare din fondul pentru ed.incluzivă </t>
    </r>
    <r>
      <rPr>
        <b/>
        <sz val="11"/>
        <color indexed="10"/>
        <rFont val="Calibri"/>
        <family val="2"/>
        <charset val="204"/>
      </rPr>
      <t>(mii lei)</t>
    </r>
  </si>
  <si>
    <t xml:space="preserve">                                                         Componenta raională, </t>
  </si>
  <si>
    <r>
      <t>Bugetul calculat în bază de formulă</t>
    </r>
    <r>
      <rPr>
        <b/>
        <sz val="12"/>
        <color indexed="10"/>
        <rFont val="Calibri"/>
        <family val="2"/>
        <charset val="204"/>
      </rPr>
      <t xml:space="preserve"> (mii lei)</t>
    </r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</si>
  <si>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</si>
  <si>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</si>
  <si>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r>
      <t xml:space="preserve">Nr. efectiv  de elevi    </t>
    </r>
    <r>
      <rPr>
        <b/>
        <sz val="10"/>
        <color indexed="10"/>
        <rFont val="Times New Roman"/>
        <family val="1"/>
        <charset val="204"/>
      </rPr>
      <t>cl X-XII</t>
    </r>
  </si>
  <si>
    <r>
      <t xml:space="preserve">Nr. efectiv  de elevi       </t>
    </r>
    <r>
      <rPr>
        <b/>
        <sz val="10"/>
        <color indexed="10"/>
        <rFont val="Times New Roman"/>
        <family val="1"/>
        <charset val="204"/>
      </rPr>
      <t xml:space="preserve"> cl  V-IX</t>
    </r>
  </si>
  <si>
    <r>
      <t xml:space="preserve">Nr. efectiv  de elevi        </t>
    </r>
    <r>
      <rPr>
        <b/>
        <sz val="10"/>
        <color indexed="10"/>
        <rFont val="Times New Roman"/>
        <family val="1"/>
        <charset val="204"/>
      </rPr>
      <t>cl  I-IV</t>
    </r>
  </si>
  <si>
    <t>Limba de predare</t>
  </si>
  <si>
    <t>Tip instituţie</t>
  </si>
  <si>
    <t>Localitatea</t>
  </si>
  <si>
    <t xml:space="preserve">Denumirea instituţiei </t>
  </si>
  <si>
    <t>RAIONUL  TELENESTI</t>
  </si>
  <si>
    <r>
      <t xml:space="preserve">Total transferuri:   </t>
    </r>
    <r>
      <rPr>
        <b/>
        <sz val="12"/>
        <color indexed="10"/>
        <rFont val="Calibri"/>
        <family val="2"/>
        <charset val="204"/>
      </rPr>
      <t>69366,7  mii lei</t>
    </r>
  </si>
  <si>
    <t xml:space="preserve">Tabel.   Informație privind calcularea  bugetului instituțiilor de învățămînt pentru a.2014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</si>
</sst>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Calibri"/>
      <family val="2"/>
      <charset val="204"/>
      <scheme val="minor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name val="Times New Roman"/>
      <family val="1"/>
    </font>
    <font>
      <b/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10"/>
      <name val="Calibri"/>
      <family val="2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1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7" fillId="0" borderId="0"/>
    <xf numFmtId="0" fontId="11" fillId="0" borderId="0"/>
    <xf numFmtId="0" fontId="2" fillId="0" borderId="0"/>
    <xf numFmtId="0" fontId="1" fillId="0" borderId="0"/>
  </cellStyleXfs>
  <cellXfs count="206">
    <xf numFmtId="0" fontId="0" fillId="0" borderId="0" xfId="0"/>
    <xf numFmtId="0" fontId="0" fillId="0" borderId="0" xfId="0" applyBorder="1"/>
    <xf numFmtId="3" fontId="2" fillId="0" borderId="0" xfId="1" applyNumberFormat="1" applyFont="1" applyFill="1" applyBorder="1"/>
    <xf numFmtId="3" fontId="3" fillId="0" borderId="0" xfId="1" applyNumberFormat="1" applyFont="1" applyFill="1" applyBorder="1"/>
    <xf numFmtId="0" fontId="3" fillId="0" borderId="0" xfId="1" applyFont="1" applyFill="1" applyBorder="1"/>
    <xf numFmtId="3" fontId="4" fillId="0" borderId="0" xfId="1" applyNumberFormat="1" applyFont="1" applyFill="1" applyBorder="1"/>
    <xf numFmtId="3" fontId="5" fillId="0" borderId="0" xfId="1" applyNumberFormat="1" applyFont="1" applyFill="1" applyBorder="1"/>
    <xf numFmtId="3" fontId="5" fillId="0" borderId="0" xfId="1" applyNumberFormat="1" applyFont="1" applyBorder="1"/>
    <xf numFmtId="3" fontId="6" fillId="0" borderId="0" xfId="1" applyNumberFormat="1" applyFont="1" applyBorder="1"/>
    <xf numFmtId="0" fontId="6" fillId="0" borderId="0" xfId="2" applyFont="1" applyFill="1" applyBorder="1" applyAlignment="1">
      <alignment horizontal="center" wrapText="1"/>
    </xf>
    <xf numFmtId="3" fontId="2" fillId="2" borderId="0" xfId="1" applyNumberFormat="1" applyFont="1" applyFill="1" applyBorder="1"/>
    <xf numFmtId="3" fontId="8" fillId="0" borderId="0" xfId="1" applyNumberFormat="1" applyFont="1" applyFill="1" applyBorder="1"/>
    <xf numFmtId="3" fontId="8" fillId="2" borderId="0" xfId="1" applyNumberFormat="1" applyFont="1" applyFill="1" applyBorder="1"/>
    <xf numFmtId="3" fontId="8" fillId="0" borderId="0" xfId="1" applyNumberFormat="1" applyFont="1" applyBorder="1"/>
    <xf numFmtId="3" fontId="9" fillId="0" borderId="0" xfId="1" applyNumberFormat="1" applyFont="1" applyBorder="1"/>
    <xf numFmtId="3" fontId="6" fillId="0" borderId="0" xfId="1" applyNumberFormat="1" applyFont="1" applyBorder="1" applyAlignment="1">
      <alignment wrapText="1"/>
    </xf>
    <xf numFmtId="164" fontId="4" fillId="3" borderId="1" xfId="1" applyNumberFormat="1" applyFont="1" applyFill="1" applyBorder="1" applyAlignment="1">
      <alignment horizontal="right"/>
    </xf>
    <xf numFmtId="164" fontId="4" fillId="3" borderId="2" xfId="1" applyNumberFormat="1" applyFont="1" applyFill="1" applyBorder="1"/>
    <xf numFmtId="164" fontId="4" fillId="3" borderId="3" xfId="1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3" fontId="4" fillId="3" borderId="4" xfId="1" applyNumberFormat="1" applyFont="1" applyFill="1" applyBorder="1" applyAlignment="1">
      <alignment horizontal="right"/>
    </xf>
    <xf numFmtId="3" fontId="4" fillId="3" borderId="4" xfId="1" applyNumberFormat="1" applyFont="1" applyFill="1" applyBorder="1" applyAlignment="1">
      <alignment horizontal="center"/>
    </xf>
    <xf numFmtId="3" fontId="4" fillId="3" borderId="5" xfId="1" applyNumberFormat="1" applyFont="1" applyFill="1" applyBorder="1"/>
    <xf numFmtId="164" fontId="4" fillId="0" borderId="6" xfId="1" applyNumberFormat="1" applyFont="1" applyFill="1" applyBorder="1" applyAlignment="1">
      <alignment horizontal="center"/>
    </xf>
    <xf numFmtId="164" fontId="4" fillId="0" borderId="7" xfId="1" applyNumberFormat="1" applyFont="1" applyFill="1" applyBorder="1"/>
    <xf numFmtId="3" fontId="10" fillId="0" borderId="8" xfId="1" applyNumberFormat="1" applyFont="1" applyBorder="1"/>
    <xf numFmtId="3" fontId="10" fillId="0" borderId="9" xfId="1" applyNumberFormat="1" applyFont="1" applyBorder="1"/>
    <xf numFmtId="164" fontId="10" fillId="2" borderId="9" xfId="1" applyNumberFormat="1" applyFont="1" applyFill="1" applyBorder="1"/>
    <xf numFmtId="164" fontId="4" fillId="0" borderId="10" xfId="1" applyNumberFormat="1" applyFont="1" applyFill="1" applyBorder="1"/>
    <xf numFmtId="164" fontId="4" fillId="0" borderId="11" xfId="1" applyNumberFormat="1" applyFont="1" applyFill="1" applyBorder="1"/>
    <xf numFmtId="164" fontId="10" fillId="0" borderId="6" xfId="1" applyNumberFormat="1" applyFont="1" applyFill="1" applyBorder="1"/>
    <xf numFmtId="164" fontId="10" fillId="0" borderId="8" xfId="1" applyNumberFormat="1" applyFont="1" applyFill="1" applyBorder="1"/>
    <xf numFmtId="3" fontId="10" fillId="0" borderId="8" xfId="1" applyNumberFormat="1" applyFont="1" applyFill="1" applyBorder="1"/>
    <xf numFmtId="3" fontId="10" fillId="0" borderId="9" xfId="1" applyNumberFormat="1" applyFont="1" applyFill="1" applyBorder="1"/>
    <xf numFmtId="164" fontId="10" fillId="3" borderId="12" xfId="1" applyNumberFormat="1" applyFont="1" applyFill="1" applyBorder="1"/>
    <xf numFmtId="3" fontId="10" fillId="0" borderId="6" xfId="1" applyNumberFormat="1" applyFont="1" applyFill="1" applyBorder="1"/>
    <xf numFmtId="164" fontId="4" fillId="3" borderId="6" xfId="1" applyNumberFormat="1" applyFont="1" applyFill="1" applyBorder="1"/>
    <xf numFmtId="3" fontId="10" fillId="3" borderId="9" xfId="1" applyNumberFormat="1" applyFont="1" applyFill="1" applyBorder="1"/>
    <xf numFmtId="3" fontId="10" fillId="3" borderId="12" xfId="1" applyNumberFormat="1" applyFont="1" applyFill="1" applyBorder="1" applyAlignment="1">
      <alignment horizontal="center"/>
    </xf>
    <xf numFmtId="164" fontId="3" fillId="3" borderId="1" xfId="1" applyNumberFormat="1" applyFont="1" applyFill="1" applyBorder="1"/>
    <xf numFmtId="164" fontId="4" fillId="3" borderId="1" xfId="1" applyNumberFormat="1" applyFont="1" applyFill="1" applyBorder="1"/>
    <xf numFmtId="164" fontId="4" fillId="3" borderId="13" xfId="1" applyNumberFormat="1" applyFont="1" applyFill="1" applyBorder="1"/>
    <xf numFmtId="164" fontId="4" fillId="3" borderId="3" xfId="1" applyNumberFormat="1" applyFont="1" applyFill="1" applyBorder="1"/>
    <xf numFmtId="3" fontId="4" fillId="3" borderId="3" xfId="1" applyNumberFormat="1" applyFont="1" applyFill="1" applyBorder="1"/>
    <xf numFmtId="0" fontId="12" fillId="3" borderId="4" xfId="3" applyFont="1" applyFill="1" applyBorder="1" applyAlignment="1">
      <alignment wrapText="1"/>
    </xf>
    <xf numFmtId="0" fontId="13" fillId="3" borderId="4" xfId="3" applyFont="1" applyFill="1" applyBorder="1"/>
    <xf numFmtId="0" fontId="12" fillId="3" borderId="5" xfId="3" applyFont="1" applyFill="1" applyBorder="1" applyAlignment="1">
      <alignment horizontal="center"/>
    </xf>
    <xf numFmtId="3" fontId="14" fillId="0" borderId="6" xfId="1" applyNumberFormat="1" applyFont="1" applyFill="1" applyBorder="1" applyAlignment="1">
      <alignment horizontal="center"/>
    </xf>
    <xf numFmtId="3" fontId="2" fillId="0" borderId="8" xfId="1" applyNumberFormat="1" applyFont="1" applyBorder="1"/>
    <xf numFmtId="3" fontId="2" fillId="0" borderId="9" xfId="1" applyNumberFormat="1" applyFont="1" applyBorder="1"/>
    <xf numFmtId="164" fontId="10" fillId="0" borderId="9" xfId="1" applyNumberFormat="1" applyFont="1" applyBorder="1"/>
    <xf numFmtId="164" fontId="4" fillId="0" borderId="13" xfId="1" applyNumberFormat="1" applyFont="1" applyFill="1" applyBorder="1"/>
    <xf numFmtId="164" fontId="3" fillId="0" borderId="11" xfId="1" applyNumberFormat="1" applyFont="1" applyFill="1" applyBorder="1"/>
    <xf numFmtId="3" fontId="2" fillId="0" borderId="6" xfId="1" applyNumberFormat="1" applyFont="1" applyFill="1" applyBorder="1"/>
    <xf numFmtId="3" fontId="2" fillId="0" borderId="8" xfId="1" applyNumberFormat="1" applyFont="1" applyFill="1" applyBorder="1"/>
    <xf numFmtId="3" fontId="2" fillId="0" borderId="9" xfId="1" applyNumberFormat="1" applyFont="1" applyFill="1" applyBorder="1"/>
    <xf numFmtId="3" fontId="2" fillId="3" borderId="12" xfId="1" applyNumberFormat="1" applyFont="1" applyFill="1" applyBorder="1"/>
    <xf numFmtId="0" fontId="15" fillId="0" borderId="9" xfId="3" applyFont="1" applyBorder="1" applyAlignment="1">
      <alignment wrapText="1"/>
    </xf>
    <xf numFmtId="0" fontId="16" fillId="0" borderId="9" xfId="3" applyFont="1" applyBorder="1"/>
    <xf numFmtId="0" fontId="15" fillId="0" borderId="9" xfId="3" applyFont="1" applyBorder="1" applyAlignment="1">
      <alignment horizontal="center"/>
    </xf>
    <xf numFmtId="3" fontId="6" fillId="3" borderId="3" xfId="1" applyNumberFormat="1" applyFont="1" applyFill="1" applyBorder="1"/>
    <xf numFmtId="164" fontId="6" fillId="3" borderId="3" xfId="1" applyNumberFormat="1" applyFont="1" applyFill="1" applyBorder="1"/>
    <xf numFmtId="0" fontId="13" fillId="3" borderId="4" xfId="3" applyFont="1" applyFill="1" applyBorder="1" applyAlignment="1">
      <alignment wrapText="1"/>
    </xf>
    <xf numFmtId="0" fontId="13" fillId="3" borderId="5" xfId="3" applyFont="1" applyFill="1" applyBorder="1" applyAlignment="1">
      <alignment horizontal="center"/>
    </xf>
    <xf numFmtId="3" fontId="14" fillId="0" borderId="14" xfId="1" applyNumberFormat="1" applyFont="1" applyFill="1" applyBorder="1" applyAlignment="1">
      <alignment horizontal="center"/>
    </xf>
    <xf numFmtId="164" fontId="4" fillId="0" borderId="15" xfId="1" applyNumberFormat="1" applyFont="1" applyFill="1" applyBorder="1"/>
    <xf numFmtId="3" fontId="2" fillId="0" borderId="16" xfId="1" applyNumberFormat="1" applyFont="1" applyBorder="1"/>
    <xf numFmtId="3" fontId="2" fillId="0" borderId="17" xfId="1" applyNumberFormat="1" applyFont="1" applyBorder="1"/>
    <xf numFmtId="164" fontId="10" fillId="0" borderId="17" xfId="1" applyNumberFormat="1" applyFont="1" applyBorder="1"/>
    <xf numFmtId="3" fontId="3" fillId="0" borderId="18" xfId="1" applyNumberFormat="1" applyFont="1" applyFill="1" applyBorder="1"/>
    <xf numFmtId="3" fontId="2" fillId="0" borderId="14" xfId="1" applyNumberFormat="1" applyFont="1" applyFill="1" applyBorder="1"/>
    <xf numFmtId="3" fontId="9" fillId="0" borderId="8" xfId="1" applyNumberFormat="1" applyFont="1" applyBorder="1"/>
    <xf numFmtId="0" fontId="15" fillId="0" borderId="17" xfId="3" applyFont="1" applyBorder="1" applyAlignment="1">
      <alignment wrapText="1"/>
    </xf>
    <xf numFmtId="0" fontId="16" fillId="0" borderId="17" xfId="3" applyFont="1" applyBorder="1"/>
    <xf numFmtId="0" fontId="15" fillId="0" borderId="17" xfId="3" applyFont="1" applyBorder="1" applyAlignment="1">
      <alignment horizontal="center"/>
    </xf>
    <xf numFmtId="3" fontId="14" fillId="0" borderId="19" xfId="1" applyNumberFormat="1" applyFont="1" applyFill="1" applyBorder="1" applyAlignment="1">
      <alignment horizontal="center"/>
    </xf>
    <xf numFmtId="3" fontId="2" fillId="2" borderId="20" xfId="1" applyNumberFormat="1" applyFont="1" applyFill="1" applyBorder="1"/>
    <xf numFmtId="3" fontId="2" fillId="2" borderId="21" xfId="1" applyNumberFormat="1" applyFont="1" applyFill="1" applyBorder="1"/>
    <xf numFmtId="164" fontId="10" fillId="0" borderId="21" xfId="1" applyNumberFormat="1" applyFont="1" applyBorder="1"/>
    <xf numFmtId="3" fontId="2" fillId="0" borderId="19" xfId="1" applyNumberFormat="1" applyFont="1" applyFill="1" applyBorder="1"/>
    <xf numFmtId="3" fontId="2" fillId="0" borderId="22" xfId="1" applyNumberFormat="1" applyFont="1" applyFill="1" applyBorder="1"/>
    <xf numFmtId="3" fontId="2" fillId="0" borderId="23" xfId="1" applyNumberFormat="1" applyFont="1" applyFill="1" applyBorder="1"/>
    <xf numFmtId="3" fontId="2" fillId="3" borderId="24" xfId="1" applyNumberFormat="1" applyFont="1" applyFill="1" applyBorder="1"/>
    <xf numFmtId="3" fontId="2" fillId="0" borderId="25" xfId="1" applyNumberFormat="1" applyFont="1" applyFill="1" applyBorder="1"/>
    <xf numFmtId="164" fontId="4" fillId="3" borderId="25" xfId="1" applyNumberFormat="1" applyFont="1" applyFill="1" applyBorder="1"/>
    <xf numFmtId="3" fontId="9" fillId="2" borderId="22" xfId="1" applyNumberFormat="1" applyFont="1" applyFill="1" applyBorder="1"/>
    <xf numFmtId="0" fontId="15" fillId="0" borderId="21" xfId="3" applyFont="1" applyBorder="1" applyAlignment="1">
      <alignment wrapText="1"/>
    </xf>
    <xf numFmtId="0" fontId="16" fillId="0" borderId="21" xfId="3" applyFont="1" applyBorder="1"/>
    <xf numFmtId="0" fontId="15" fillId="0" borderId="21" xfId="3" applyFont="1" applyBorder="1" applyAlignment="1">
      <alignment horizontal="center"/>
    </xf>
    <xf numFmtId="164" fontId="10" fillId="2" borderId="21" xfId="1" applyNumberFormat="1" applyFont="1" applyFill="1" applyBorder="1"/>
    <xf numFmtId="3" fontId="2" fillId="0" borderId="20" xfId="1" applyNumberFormat="1" applyFont="1" applyBorder="1"/>
    <xf numFmtId="3" fontId="2" fillId="0" borderId="21" xfId="1" applyNumberFormat="1" applyFont="1" applyBorder="1"/>
    <xf numFmtId="164" fontId="2" fillId="0" borderId="25" xfId="1" applyNumberFormat="1" applyFont="1" applyFill="1" applyBorder="1"/>
    <xf numFmtId="3" fontId="9" fillId="0" borderId="22" xfId="1" applyNumberFormat="1" applyFont="1" applyBorder="1"/>
    <xf numFmtId="3" fontId="2" fillId="0" borderId="20" xfId="1" applyNumberFormat="1" applyFont="1" applyFill="1" applyBorder="1"/>
    <xf numFmtId="3" fontId="2" fillId="0" borderId="21" xfId="1" applyNumberFormat="1" applyFont="1" applyFill="1" applyBorder="1"/>
    <xf numFmtId="3" fontId="9" fillId="0" borderId="22" xfId="1" applyNumberFormat="1" applyFont="1" applyFill="1" applyBorder="1"/>
    <xf numFmtId="0" fontId="15" fillId="0" borderId="21" xfId="3" applyFont="1" applyBorder="1"/>
    <xf numFmtId="164" fontId="10" fillId="0" borderId="21" xfId="1" applyNumberFormat="1" applyFont="1" applyFill="1" applyBorder="1"/>
    <xf numFmtId="164" fontId="2" fillId="0" borderId="23" xfId="1" applyNumberFormat="1" applyFont="1" applyFill="1" applyBorder="1"/>
    <xf numFmtId="164" fontId="2" fillId="3" borderId="24" xfId="1" applyNumberFormat="1" applyFont="1" applyFill="1" applyBorder="1"/>
    <xf numFmtId="3" fontId="2" fillId="4" borderId="25" xfId="1" applyNumberFormat="1" applyFont="1" applyFill="1" applyBorder="1"/>
    <xf numFmtId="3" fontId="17" fillId="4" borderId="25" xfId="1" applyNumberFormat="1" applyFont="1" applyFill="1" applyBorder="1"/>
    <xf numFmtId="0" fontId="18" fillId="0" borderId="22" xfId="0" applyFont="1" applyBorder="1"/>
    <xf numFmtId="3" fontId="17" fillId="4" borderId="23" xfId="1" applyNumberFormat="1" applyFont="1" applyFill="1" applyBorder="1"/>
    <xf numFmtId="3" fontId="14" fillId="0" borderId="25" xfId="1" applyNumberFormat="1" applyFont="1" applyFill="1" applyBorder="1" applyAlignment="1">
      <alignment horizontal="center"/>
    </xf>
    <xf numFmtId="164" fontId="10" fillId="0" borderId="23" xfId="1" applyNumberFormat="1" applyFont="1" applyFill="1" applyBorder="1"/>
    <xf numFmtId="0" fontId="15" fillId="0" borderId="23" xfId="3" applyFont="1" applyBorder="1"/>
    <xf numFmtId="0" fontId="16" fillId="0" borderId="23" xfId="3" applyFont="1" applyBorder="1"/>
    <xf numFmtId="0" fontId="15" fillId="0" borderId="23" xfId="3" applyFont="1" applyBorder="1" applyAlignment="1">
      <alignment horizontal="center"/>
    </xf>
    <xf numFmtId="0" fontId="19" fillId="3" borderId="3" xfId="0" applyFont="1" applyFill="1" applyBorder="1"/>
    <xf numFmtId="165" fontId="19" fillId="3" borderId="3" xfId="0" applyNumberFormat="1" applyFont="1" applyFill="1" applyBorder="1"/>
    <xf numFmtId="0" fontId="19" fillId="3" borderId="26" xfId="0" applyFont="1" applyFill="1" applyBorder="1"/>
    <xf numFmtId="0" fontId="13" fillId="3" borderId="27" xfId="3" applyFont="1" applyFill="1" applyBorder="1"/>
    <xf numFmtId="0" fontId="13" fillId="3" borderId="27" xfId="3" applyFont="1" applyFill="1" applyBorder="1" applyAlignment="1">
      <alignment horizontal="center"/>
    </xf>
    <xf numFmtId="0" fontId="13" fillId="3" borderId="28" xfId="3" applyFont="1" applyFill="1" applyBorder="1" applyAlignment="1">
      <alignment horizontal="center"/>
    </xf>
    <xf numFmtId="164" fontId="10" fillId="0" borderId="9" xfId="1" applyNumberFormat="1" applyFont="1" applyFill="1" applyBorder="1"/>
    <xf numFmtId="164" fontId="2" fillId="0" borderId="9" xfId="1" applyNumberFormat="1" applyFont="1" applyFill="1" applyBorder="1"/>
    <xf numFmtId="164" fontId="4" fillId="3" borderId="11" xfId="1" applyNumberFormat="1" applyFont="1" applyFill="1" applyBorder="1"/>
    <xf numFmtId="3" fontId="9" fillId="0" borderId="29" xfId="1" applyNumberFormat="1" applyFont="1" applyFill="1" applyBorder="1"/>
    <xf numFmtId="0" fontId="18" fillId="0" borderId="30" xfId="0" applyFont="1" applyBorder="1"/>
    <xf numFmtId="0" fontId="15" fillId="0" borderId="30" xfId="3" applyFont="1" applyBorder="1"/>
    <xf numFmtId="0" fontId="16" fillId="0" borderId="30" xfId="3" applyFont="1" applyBorder="1"/>
    <xf numFmtId="0" fontId="15" fillId="0" borderId="31" xfId="3" applyFont="1" applyBorder="1" applyAlignment="1">
      <alignment horizontal="center"/>
    </xf>
    <xf numFmtId="3" fontId="2" fillId="0" borderId="16" xfId="1" applyNumberFormat="1" applyFont="1" applyFill="1" applyBorder="1"/>
    <xf numFmtId="3" fontId="2" fillId="0" borderId="17" xfId="1" applyNumberFormat="1" applyFont="1" applyFill="1" applyBorder="1"/>
    <xf numFmtId="164" fontId="2" fillId="0" borderId="17" xfId="1" applyNumberFormat="1" applyFont="1" applyFill="1" applyBorder="1"/>
    <xf numFmtId="164" fontId="2" fillId="3" borderId="12" xfId="1" applyNumberFormat="1" applyFont="1" applyFill="1" applyBorder="1"/>
    <xf numFmtId="3" fontId="9" fillId="0" borderId="32" xfId="1" applyNumberFormat="1" applyFont="1" applyFill="1" applyBorder="1"/>
    <xf numFmtId="0" fontId="18" fillId="0" borderId="21" xfId="0" applyFont="1" applyBorder="1"/>
    <xf numFmtId="0" fontId="15" fillId="0" borderId="33" xfId="3" applyFont="1" applyBorder="1" applyAlignment="1">
      <alignment horizontal="center"/>
    </xf>
    <xf numFmtId="164" fontId="2" fillId="0" borderId="21" xfId="1" applyNumberFormat="1" applyFont="1" applyFill="1" applyBorder="1"/>
    <xf numFmtId="164" fontId="4" fillId="3" borderId="18" xfId="1" applyNumberFormat="1" applyFont="1" applyFill="1" applyBorder="1"/>
    <xf numFmtId="164" fontId="2" fillId="2" borderId="21" xfId="1" applyNumberFormat="1" applyFont="1" applyFill="1" applyBorder="1"/>
    <xf numFmtId="3" fontId="14" fillId="0" borderId="34" xfId="1" applyNumberFormat="1" applyFont="1" applyFill="1" applyBorder="1" applyAlignment="1">
      <alignment horizontal="center"/>
    </xf>
    <xf numFmtId="164" fontId="2" fillId="2" borderId="23" xfId="1" applyNumberFormat="1" applyFont="1" applyFill="1" applyBorder="1"/>
    <xf numFmtId="3" fontId="2" fillId="0" borderId="35" xfId="1" applyNumberFormat="1" applyFont="1" applyFill="1" applyBorder="1"/>
    <xf numFmtId="3" fontId="2" fillId="0" borderId="36" xfId="1" applyNumberFormat="1" applyFont="1" applyFill="1" applyBorder="1"/>
    <xf numFmtId="164" fontId="2" fillId="0" borderId="36" xfId="1" applyNumberFormat="1" applyFont="1" applyFill="1" applyBorder="1"/>
    <xf numFmtId="164" fontId="2" fillId="3" borderId="37" xfId="1" applyNumberFormat="1" applyFont="1" applyFill="1" applyBorder="1"/>
    <xf numFmtId="3" fontId="9" fillId="0" borderId="38" xfId="1" quotePrefix="1" applyNumberFormat="1" applyFont="1" applyFill="1" applyBorder="1"/>
    <xf numFmtId="0" fontId="18" fillId="0" borderId="36" xfId="0" applyFont="1" applyBorder="1"/>
    <xf numFmtId="0" fontId="15" fillId="0" borderId="36" xfId="3" applyFont="1" applyBorder="1"/>
    <xf numFmtId="0" fontId="16" fillId="0" borderId="36" xfId="3" applyFont="1" applyBorder="1"/>
    <xf numFmtId="0" fontId="15" fillId="0" borderId="37" xfId="3" applyFont="1" applyBorder="1" applyAlignment="1">
      <alignment horizontal="center"/>
    </xf>
    <xf numFmtId="0" fontId="20" fillId="0" borderId="39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0" fillId="3" borderId="2" xfId="0" applyFont="1" applyFill="1" applyBorder="1" applyAlignment="1">
      <alignment horizontal="center" wrapText="1"/>
    </xf>
    <xf numFmtId="0" fontId="22" fillId="3" borderId="40" xfId="0" applyFont="1" applyFill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0" fontId="21" fillId="0" borderId="9" xfId="0" applyFont="1" applyBorder="1" applyAlignment="1">
      <alignment horizontal="center"/>
    </xf>
    <xf numFmtId="0" fontId="20" fillId="0" borderId="9" xfId="0" applyFont="1" applyBorder="1" applyAlignment="1">
      <alignment horizontal="center" wrapText="1"/>
    </xf>
    <xf numFmtId="0" fontId="21" fillId="0" borderId="12" xfId="0" applyFont="1" applyBorder="1" applyAlignment="1">
      <alignment horizontal="center"/>
    </xf>
    <xf numFmtId="0" fontId="22" fillId="0" borderId="6" xfId="0" applyFont="1" applyBorder="1" applyAlignment="1">
      <alignment horizontal="center" wrapText="1"/>
    </xf>
    <xf numFmtId="0" fontId="23" fillId="2" borderId="41" xfId="1" applyFont="1" applyFill="1" applyBorder="1" applyAlignment="1">
      <alignment horizontal="center" wrapText="1"/>
    </xf>
    <xf numFmtId="0" fontId="23" fillId="2" borderId="42" xfId="1" applyFont="1" applyFill="1" applyBorder="1" applyAlignment="1">
      <alignment horizont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0" fontId="22" fillId="2" borderId="40" xfId="0" applyFont="1" applyFill="1" applyBorder="1" applyAlignment="1">
      <alignment horizontal="center" wrapText="1"/>
    </xf>
    <xf numFmtId="0" fontId="25" fillId="2" borderId="16" xfId="0" applyFont="1" applyFill="1" applyBorder="1" applyAlignment="1">
      <alignment horizontal="center" wrapText="1"/>
    </xf>
    <xf numFmtId="0" fontId="25" fillId="2" borderId="17" xfId="0" applyFont="1" applyFill="1" applyBorder="1" applyAlignment="1">
      <alignment horizontal="center" wrapText="1"/>
    </xf>
    <xf numFmtId="0" fontId="26" fillId="3" borderId="44" xfId="0" applyFont="1" applyFill="1" applyBorder="1" applyAlignment="1">
      <alignment horizontal="center" wrapText="1"/>
    </xf>
    <xf numFmtId="0" fontId="0" fillId="0" borderId="40" xfId="0" applyBorder="1"/>
    <xf numFmtId="0" fontId="4" fillId="3" borderId="40" xfId="0" applyFont="1" applyFill="1" applyBorder="1" applyAlignment="1">
      <alignment horizontal="center" wrapText="1"/>
    </xf>
    <xf numFmtId="0" fontId="0" fillId="0" borderId="26" xfId="0" applyBorder="1"/>
    <xf numFmtId="0" fontId="0" fillId="0" borderId="27" xfId="0" applyBorder="1"/>
    <xf numFmtId="0" fontId="5" fillId="0" borderId="27" xfId="1" applyFont="1" applyBorder="1" applyAlignment="1">
      <alignment horizontal="center" wrapText="1"/>
    </xf>
    <xf numFmtId="0" fontId="5" fillId="0" borderId="45" xfId="1" applyFont="1" applyBorder="1" applyAlignment="1">
      <alignment horizontal="center" wrapText="1"/>
    </xf>
    <xf numFmtId="0" fontId="5" fillId="0" borderId="30" xfId="1" applyFont="1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26" fillId="2" borderId="46" xfId="1" applyFont="1" applyFill="1" applyBorder="1" applyAlignment="1">
      <alignment horizontal="center"/>
    </xf>
    <xf numFmtId="0" fontId="26" fillId="2" borderId="47" xfId="1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 wrapText="1"/>
    </xf>
    <xf numFmtId="0" fontId="0" fillId="0" borderId="48" xfId="0" applyBorder="1"/>
    <xf numFmtId="0" fontId="28" fillId="0" borderId="49" xfId="0" applyFont="1" applyBorder="1" applyAlignment="1">
      <alignment horizontal="center"/>
    </xf>
    <xf numFmtId="0" fontId="26" fillId="0" borderId="39" xfId="0" applyFont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5" fillId="0" borderId="9" xfId="1" applyFont="1" applyBorder="1" applyAlignment="1">
      <alignment horizontal="center" wrapText="1"/>
    </xf>
    <xf numFmtId="0" fontId="5" fillId="0" borderId="10" xfId="1" applyFont="1" applyBorder="1" applyAlignment="1">
      <alignment horizontal="center" wrapText="1"/>
    </xf>
    <xf numFmtId="0" fontId="5" fillId="0" borderId="21" xfId="1" applyFont="1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22" fillId="0" borderId="39" xfId="0" applyFont="1" applyBorder="1" applyAlignment="1">
      <alignment horizontal="center" wrapText="1"/>
    </xf>
    <xf numFmtId="0" fontId="26" fillId="2" borderId="50" xfId="1" applyFont="1" applyFill="1" applyBorder="1" applyAlignment="1">
      <alignment horizontal="center"/>
    </xf>
    <xf numFmtId="0" fontId="26" fillId="2" borderId="51" xfId="1" applyFont="1" applyFill="1" applyBorder="1" applyAlignment="1">
      <alignment horizontal="center"/>
    </xf>
    <xf numFmtId="0" fontId="22" fillId="0" borderId="50" xfId="0" applyFont="1" applyBorder="1" applyAlignment="1">
      <alignment horizontal="center" wrapText="1"/>
    </xf>
    <xf numFmtId="0" fontId="22" fillId="2" borderId="39" xfId="0" applyFont="1" applyFill="1" applyBorder="1" applyAlignment="1">
      <alignment horizontal="center" wrapText="1"/>
    </xf>
    <xf numFmtId="0" fontId="14" fillId="0" borderId="52" xfId="0" applyFont="1" applyBorder="1" applyAlignment="1"/>
    <xf numFmtId="0" fontId="14" fillId="0" borderId="1" xfId="0" applyFont="1" applyBorder="1" applyAlignment="1">
      <alignment horizontal="left" indent="1"/>
    </xf>
    <xf numFmtId="0" fontId="4" fillId="3" borderId="39" xfId="0" applyFont="1" applyFill="1" applyBorder="1" applyAlignment="1">
      <alignment horizontal="center" wrapText="1"/>
    </xf>
    <xf numFmtId="0" fontId="5" fillId="0" borderId="41" xfId="1" applyFont="1" applyBorder="1" applyAlignment="1">
      <alignment horizontal="center" wrapText="1"/>
    </xf>
    <xf numFmtId="0" fontId="5" fillId="0" borderId="42" xfId="1" applyFont="1" applyBorder="1" applyAlignment="1">
      <alignment horizontal="center" wrapText="1"/>
    </xf>
    <xf numFmtId="0" fontId="5" fillId="0" borderId="53" xfId="1" applyFont="1" applyBorder="1" applyAlignment="1">
      <alignment horizontal="center" wrapText="1"/>
    </xf>
    <xf numFmtId="0" fontId="5" fillId="0" borderId="36" xfId="1" applyFont="1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25" fillId="0" borderId="0" xfId="0" applyFont="1"/>
    <xf numFmtId="0" fontId="32" fillId="0" borderId="0" xfId="0" applyFont="1"/>
    <xf numFmtId="0" fontId="32" fillId="0" borderId="46" xfId="0" applyFont="1" applyBorder="1" applyAlignment="1">
      <alignment horizontal="left"/>
    </xf>
    <xf numFmtId="0" fontId="33" fillId="0" borderId="0" xfId="0" applyFont="1"/>
    <xf numFmtId="0" fontId="33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6">
    <cellStyle name="Normal" xfId="0" builtinId="0"/>
    <cellStyle name="Normal 2 2" xfId="3"/>
    <cellStyle name="Normal 4" xfId="1"/>
    <cellStyle name="Normal_Sheet1" xfId="2"/>
    <cellStyle name="Обычный 2" xfId="4"/>
    <cellStyle name="Обычный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51"/>
  <sheetViews>
    <sheetView tabSelected="1" workbookViewId="0">
      <selection activeCell="J6" sqref="J6"/>
    </sheetView>
  </sheetViews>
  <sheetFormatPr defaultRowHeight="15"/>
  <cols>
    <col min="1" max="1" width="4.7109375" customWidth="1"/>
    <col min="2" max="2" width="19.42578125" customWidth="1"/>
    <col min="3" max="3" width="15" customWidth="1"/>
    <col min="4" max="5" width="8" customWidth="1"/>
    <col min="9" max="9" width="10.140625" customWidth="1"/>
    <col min="10" max="10" width="10" customWidth="1"/>
    <col min="11" max="11" width="10.7109375" customWidth="1"/>
    <col min="13" max="13" width="9" customWidth="1"/>
    <col min="21" max="21" width="12.42578125" customWidth="1"/>
    <col min="22" max="22" width="15.42578125" customWidth="1"/>
    <col min="29" max="29" width="10" customWidth="1"/>
  </cols>
  <sheetData>
    <row r="1" spans="1:30" ht="21" customHeight="1">
      <c r="B1" s="205" t="s">
        <v>89</v>
      </c>
      <c r="C1" s="204"/>
      <c r="D1" s="204"/>
      <c r="E1" s="204"/>
      <c r="F1" s="204"/>
      <c r="G1" s="204"/>
      <c r="H1" s="204"/>
      <c r="I1" s="204"/>
      <c r="J1" s="203"/>
      <c r="K1" s="203"/>
      <c r="L1" s="203"/>
    </row>
    <row r="2" spans="1:30" ht="22.5" customHeight="1" thickBot="1">
      <c r="B2" s="202" t="s">
        <v>88</v>
      </c>
      <c r="C2" s="202"/>
      <c r="D2" s="202"/>
      <c r="E2" s="202"/>
      <c r="O2" s="201" t="s">
        <v>87</v>
      </c>
      <c r="P2" s="201"/>
      <c r="Q2" s="200"/>
    </row>
    <row r="3" spans="1:30" ht="15.75" thickBot="1">
      <c r="A3" s="199"/>
      <c r="B3" s="198" t="s">
        <v>86</v>
      </c>
      <c r="C3" s="197" t="s">
        <v>85</v>
      </c>
      <c r="D3" s="196" t="s">
        <v>84</v>
      </c>
      <c r="E3" s="196" t="s">
        <v>83</v>
      </c>
      <c r="F3" s="196" t="s">
        <v>82</v>
      </c>
      <c r="G3" s="196" t="s">
        <v>81</v>
      </c>
      <c r="H3" s="196" t="s">
        <v>80</v>
      </c>
      <c r="I3" s="196" t="s">
        <v>79</v>
      </c>
      <c r="J3" s="195" t="s">
        <v>78</v>
      </c>
      <c r="K3" s="194" t="s">
        <v>77</v>
      </c>
      <c r="L3" s="193" t="s">
        <v>76</v>
      </c>
      <c r="M3" s="192"/>
      <c r="N3" s="192"/>
      <c r="O3" s="192"/>
      <c r="P3" s="192"/>
      <c r="Q3" s="192"/>
      <c r="R3" s="192"/>
      <c r="S3" s="192"/>
      <c r="T3" s="192"/>
      <c r="U3" s="191" t="s">
        <v>75</v>
      </c>
      <c r="V3" s="190" t="s">
        <v>74</v>
      </c>
      <c r="W3" s="189" t="s">
        <v>73</v>
      </c>
      <c r="X3" s="188"/>
      <c r="Y3" s="188"/>
      <c r="Z3" s="188"/>
      <c r="AA3" s="188"/>
      <c r="AB3" s="188"/>
      <c r="AC3" s="187" t="s">
        <v>72</v>
      </c>
      <c r="AD3" s="187" t="s">
        <v>71</v>
      </c>
    </row>
    <row r="4" spans="1:30" ht="15.75" thickBot="1">
      <c r="A4" s="186"/>
      <c r="B4" s="185"/>
      <c r="C4" s="184"/>
      <c r="D4" s="183"/>
      <c r="E4" s="183"/>
      <c r="F4" s="182"/>
      <c r="G4" s="182"/>
      <c r="H4" s="182"/>
      <c r="I4" s="182"/>
      <c r="J4" s="181"/>
      <c r="K4" s="180"/>
      <c r="L4" s="179" t="s">
        <v>70</v>
      </c>
      <c r="M4" s="178" t="s">
        <v>69</v>
      </c>
      <c r="N4" s="177"/>
      <c r="O4" s="177"/>
      <c r="P4" s="177"/>
      <c r="Q4" s="177"/>
      <c r="R4" s="177"/>
      <c r="S4" s="177"/>
      <c r="T4" s="177"/>
      <c r="U4" s="176"/>
      <c r="V4" s="161"/>
      <c r="W4" s="175"/>
      <c r="X4" s="174"/>
      <c r="Y4" s="174"/>
      <c r="Z4" s="174"/>
      <c r="AA4" s="174"/>
      <c r="AB4" s="174"/>
      <c r="AC4" s="157"/>
      <c r="AD4" s="157"/>
    </row>
    <row r="5" spans="1:30" ht="87" customHeight="1" thickBot="1">
      <c r="A5" s="173"/>
      <c r="B5" s="172"/>
      <c r="C5" s="171"/>
      <c r="D5" s="170"/>
      <c r="E5" s="170"/>
      <c r="F5" s="169"/>
      <c r="G5" s="169"/>
      <c r="H5" s="169"/>
      <c r="I5" s="169"/>
      <c r="J5" s="168"/>
      <c r="K5" s="167"/>
      <c r="L5" s="166"/>
      <c r="M5" s="165" t="s">
        <v>68</v>
      </c>
      <c r="N5" s="164" t="s">
        <v>67</v>
      </c>
      <c r="O5" s="164" t="s">
        <v>66</v>
      </c>
      <c r="P5" s="164" t="s">
        <v>65</v>
      </c>
      <c r="Q5" s="164" t="s">
        <v>64</v>
      </c>
      <c r="R5" s="164" t="s">
        <v>63</v>
      </c>
      <c r="S5" s="164" t="s">
        <v>62</v>
      </c>
      <c r="T5" s="163" t="s">
        <v>61</v>
      </c>
      <c r="U5" s="162"/>
      <c r="V5" s="161"/>
      <c r="W5" s="160" t="s">
        <v>60</v>
      </c>
      <c r="X5" s="159" t="s">
        <v>59</v>
      </c>
      <c r="Y5" s="159" t="s">
        <v>58</v>
      </c>
      <c r="Z5" s="159" t="s">
        <v>57</v>
      </c>
      <c r="AA5" s="159" t="s">
        <v>56</v>
      </c>
      <c r="AB5" s="158" t="s">
        <v>55</v>
      </c>
      <c r="AC5" s="157"/>
      <c r="AD5" s="157"/>
    </row>
    <row r="6" spans="1:30" ht="15.75" thickBot="1">
      <c r="A6" s="156">
        <v>1</v>
      </c>
      <c r="B6" s="155">
        <v>2</v>
      </c>
      <c r="C6" s="154">
        <v>3</v>
      </c>
      <c r="D6" s="154">
        <v>4</v>
      </c>
      <c r="E6" s="154">
        <v>5</v>
      </c>
      <c r="F6" s="154">
        <v>6</v>
      </c>
      <c r="G6" s="154">
        <v>7</v>
      </c>
      <c r="H6" s="154">
        <v>8</v>
      </c>
      <c r="I6" s="154">
        <v>9</v>
      </c>
      <c r="J6" s="153">
        <v>10</v>
      </c>
      <c r="K6" s="152">
        <v>11</v>
      </c>
      <c r="L6" s="146">
        <v>12</v>
      </c>
      <c r="M6" s="151">
        <v>13</v>
      </c>
      <c r="N6" s="150">
        <v>14</v>
      </c>
      <c r="O6" s="148">
        <v>15</v>
      </c>
      <c r="P6" s="148">
        <v>16</v>
      </c>
      <c r="Q6" s="148">
        <v>17</v>
      </c>
      <c r="R6" s="148">
        <v>18</v>
      </c>
      <c r="S6" s="148">
        <v>19</v>
      </c>
      <c r="T6" s="147">
        <v>20</v>
      </c>
      <c r="U6" s="146">
        <v>21</v>
      </c>
      <c r="V6" s="149" t="s">
        <v>54</v>
      </c>
      <c r="W6" s="148">
        <v>23</v>
      </c>
      <c r="X6" s="148">
        <v>24</v>
      </c>
      <c r="Y6" s="148">
        <v>25</v>
      </c>
      <c r="Z6" s="148">
        <v>26</v>
      </c>
      <c r="AA6" s="148">
        <v>27</v>
      </c>
      <c r="AB6" s="147">
        <v>28</v>
      </c>
      <c r="AC6" s="146" t="s">
        <v>53</v>
      </c>
      <c r="AD6" s="145">
        <v>30</v>
      </c>
    </row>
    <row r="7" spans="1:30" ht="15.75">
      <c r="A7" s="144">
        <v>1</v>
      </c>
      <c r="B7" s="143" t="s">
        <v>52</v>
      </c>
      <c r="C7" s="143" t="s">
        <v>26</v>
      </c>
      <c r="D7" s="142">
        <v>338</v>
      </c>
      <c r="E7" s="142" t="s">
        <v>4</v>
      </c>
      <c r="F7" s="141">
        <v>0</v>
      </c>
      <c r="G7" s="141">
        <v>0</v>
      </c>
      <c r="H7" s="141">
        <v>215</v>
      </c>
      <c r="I7" s="141">
        <v>215</v>
      </c>
      <c r="J7" s="140">
        <v>262</v>
      </c>
      <c r="K7" s="132">
        <v>2114.1</v>
      </c>
      <c r="L7" s="92"/>
      <c r="M7" s="139">
        <f>N7+O7+P7+Q7</f>
        <v>346.5</v>
      </c>
      <c r="N7" s="137"/>
      <c r="O7" s="138">
        <v>346.5</v>
      </c>
      <c r="P7" s="137"/>
      <c r="Q7" s="137"/>
      <c r="R7" s="137"/>
      <c r="S7" s="136"/>
      <c r="T7" s="136"/>
      <c r="U7" s="83"/>
      <c r="V7" s="69">
        <f>K7+M7+U7</f>
        <v>2460.6</v>
      </c>
      <c r="W7" s="51">
        <f>X7+Y7+Z7+AA7+AB7</f>
        <v>0</v>
      </c>
      <c r="X7" s="135">
        <v>0</v>
      </c>
      <c r="Y7" s="81"/>
      <c r="Z7" s="81"/>
      <c r="AA7" s="80"/>
      <c r="AB7" s="80"/>
      <c r="AC7" s="65">
        <f>V7+W7</f>
        <v>2460.6</v>
      </c>
      <c r="AD7" s="134" t="s">
        <v>3</v>
      </c>
    </row>
    <row r="8" spans="1:30" ht="15.75">
      <c r="A8" s="130">
        <v>2</v>
      </c>
      <c r="B8" s="87" t="s">
        <v>51</v>
      </c>
      <c r="C8" s="87" t="s">
        <v>50</v>
      </c>
      <c r="D8" s="97">
        <v>338</v>
      </c>
      <c r="E8" s="97" t="s">
        <v>4</v>
      </c>
      <c r="F8" s="129">
        <v>121</v>
      </c>
      <c r="G8" s="129">
        <v>211</v>
      </c>
      <c r="H8" s="129">
        <v>53</v>
      </c>
      <c r="I8" s="129">
        <f>SUM(F8:H8)</f>
        <v>385</v>
      </c>
      <c r="J8" s="128">
        <v>367</v>
      </c>
      <c r="K8" s="132">
        <v>2798.6</v>
      </c>
      <c r="L8" s="83"/>
      <c r="M8" s="100"/>
      <c r="N8" s="81"/>
      <c r="O8" s="99"/>
      <c r="P8" s="81"/>
      <c r="Q8" s="81"/>
      <c r="R8" s="81"/>
      <c r="S8" s="80"/>
      <c r="T8" s="80"/>
      <c r="U8" s="79"/>
      <c r="V8" s="69">
        <f>K8+M8+U8</f>
        <v>2798.6</v>
      </c>
      <c r="W8" s="51">
        <f>X8+Y8+Z8+AA8+AB8</f>
        <v>139.80000000000001</v>
      </c>
      <c r="X8" s="133">
        <v>139.80000000000001</v>
      </c>
      <c r="Y8" s="95"/>
      <c r="Z8" s="95"/>
      <c r="AA8" s="94"/>
      <c r="AB8" s="94"/>
      <c r="AC8" s="65">
        <f>V8+W8</f>
        <v>2938.4</v>
      </c>
      <c r="AD8" s="75" t="s">
        <v>3</v>
      </c>
    </row>
    <row r="9" spans="1:30" ht="15.75">
      <c r="A9" s="130">
        <v>3</v>
      </c>
      <c r="B9" s="87" t="s">
        <v>46</v>
      </c>
      <c r="C9" s="87" t="s">
        <v>49</v>
      </c>
      <c r="D9" s="97">
        <v>338</v>
      </c>
      <c r="E9" s="97" t="s">
        <v>4</v>
      </c>
      <c r="F9" s="129">
        <v>88</v>
      </c>
      <c r="G9" s="129">
        <v>139</v>
      </c>
      <c r="H9" s="129">
        <v>28</v>
      </c>
      <c r="I9" s="129">
        <f>SUM(F9:H9)</f>
        <v>255</v>
      </c>
      <c r="J9" s="128">
        <v>239</v>
      </c>
      <c r="K9" s="132">
        <v>1956.1</v>
      </c>
      <c r="L9" s="83"/>
      <c r="M9" s="100"/>
      <c r="N9" s="81"/>
      <c r="O9" s="99"/>
      <c r="P9" s="81"/>
      <c r="Q9" s="81"/>
      <c r="R9" s="81"/>
      <c r="S9" s="80"/>
      <c r="T9" s="80"/>
      <c r="U9" s="79"/>
      <c r="V9" s="69">
        <f>K9+M9+U9</f>
        <v>1956.1</v>
      </c>
      <c r="W9" s="51">
        <f>X9+Y9+Z9+AA9+AB9</f>
        <v>101.6</v>
      </c>
      <c r="X9" s="133">
        <v>101.6</v>
      </c>
      <c r="Y9" s="77"/>
      <c r="Z9" s="77"/>
      <c r="AA9" s="76"/>
      <c r="AB9" s="76"/>
      <c r="AC9" s="65">
        <f>V9+W9</f>
        <v>2057.6999999999998</v>
      </c>
      <c r="AD9" s="75" t="s">
        <v>3</v>
      </c>
    </row>
    <row r="10" spans="1:30" ht="15.75">
      <c r="A10" s="130">
        <v>4</v>
      </c>
      <c r="B10" s="87" t="s">
        <v>48</v>
      </c>
      <c r="C10" s="87" t="s">
        <v>36</v>
      </c>
      <c r="D10" s="97">
        <v>338</v>
      </c>
      <c r="E10" s="97" t="s">
        <v>4</v>
      </c>
      <c r="F10" s="129">
        <v>0</v>
      </c>
      <c r="G10" s="129">
        <v>0</v>
      </c>
      <c r="H10" s="129">
        <v>117</v>
      </c>
      <c r="I10" s="129">
        <v>117</v>
      </c>
      <c r="J10" s="128">
        <v>143</v>
      </c>
      <c r="K10" s="132">
        <v>1324.2</v>
      </c>
      <c r="L10" s="83"/>
      <c r="M10" s="100">
        <f>N10+O10+P10</f>
        <v>353.4</v>
      </c>
      <c r="N10" s="81"/>
      <c r="O10" s="99">
        <v>353.4</v>
      </c>
      <c r="P10" s="81"/>
      <c r="Q10" s="81"/>
      <c r="R10" s="81"/>
      <c r="S10" s="80"/>
      <c r="T10" s="80"/>
      <c r="U10" s="79"/>
      <c r="V10" s="69">
        <f>K10+M10+U10</f>
        <v>1677.6</v>
      </c>
      <c r="W10" s="51">
        <f>X10+Y10+Z10+AA10+AB10</f>
        <v>0</v>
      </c>
      <c r="X10" s="131">
        <v>0</v>
      </c>
      <c r="Y10" s="77"/>
      <c r="Z10" s="77"/>
      <c r="AA10" s="76"/>
      <c r="AB10" s="76"/>
      <c r="AC10" s="65">
        <f>V10+W10</f>
        <v>1677.6</v>
      </c>
      <c r="AD10" s="75" t="s">
        <v>3</v>
      </c>
    </row>
    <row r="11" spans="1:30" ht="15.75">
      <c r="A11" s="130">
        <v>5</v>
      </c>
      <c r="B11" s="87" t="s">
        <v>46</v>
      </c>
      <c r="C11" s="87" t="s">
        <v>47</v>
      </c>
      <c r="D11" s="97">
        <v>338</v>
      </c>
      <c r="E11" s="97" t="s">
        <v>4</v>
      </c>
      <c r="F11" s="129">
        <v>106</v>
      </c>
      <c r="G11" s="129">
        <v>115</v>
      </c>
      <c r="H11" s="129">
        <v>22</v>
      </c>
      <c r="I11" s="129">
        <f>SUM(F11:H11)</f>
        <v>243</v>
      </c>
      <c r="J11" s="128">
        <v>222</v>
      </c>
      <c r="K11" s="132">
        <v>1844.2</v>
      </c>
      <c r="L11" s="83"/>
      <c r="M11" s="100"/>
      <c r="N11" s="81"/>
      <c r="O11" s="99"/>
      <c r="P11" s="81"/>
      <c r="Q11" s="81"/>
      <c r="R11" s="81"/>
      <c r="S11" s="80"/>
      <c r="T11" s="80"/>
      <c r="U11" s="79"/>
      <c r="V11" s="69">
        <f>K11+M11+U11</f>
        <v>1844.2</v>
      </c>
      <c r="W11" s="51">
        <f>X11+Y11+Z11+AA11+AB11</f>
        <v>122.4</v>
      </c>
      <c r="X11" s="131">
        <v>122.4</v>
      </c>
      <c r="Y11" s="77"/>
      <c r="Z11" s="77"/>
      <c r="AA11" s="76"/>
      <c r="AB11" s="76"/>
      <c r="AC11" s="65">
        <f>V11+W11</f>
        <v>1966.6000000000001</v>
      </c>
      <c r="AD11" s="75" t="s">
        <v>3</v>
      </c>
    </row>
    <row r="12" spans="1:30" ht="15.75">
      <c r="A12" s="130">
        <v>6</v>
      </c>
      <c r="B12" s="87" t="s">
        <v>46</v>
      </c>
      <c r="C12" s="87" t="s">
        <v>45</v>
      </c>
      <c r="D12" s="97">
        <v>338</v>
      </c>
      <c r="E12" s="97" t="s">
        <v>4</v>
      </c>
      <c r="F12" s="129">
        <v>137</v>
      </c>
      <c r="G12" s="129">
        <v>227</v>
      </c>
      <c r="H12" s="129">
        <v>106</v>
      </c>
      <c r="I12" s="129">
        <f>SUM(F12:H12)</f>
        <v>470</v>
      </c>
      <c r="J12" s="128">
        <v>459</v>
      </c>
      <c r="K12" s="118">
        <v>3404.3</v>
      </c>
      <c r="L12" s="53"/>
      <c r="M12" s="127"/>
      <c r="N12" s="55"/>
      <c r="O12" s="117"/>
      <c r="P12" s="55"/>
      <c r="Q12" s="55"/>
      <c r="R12" s="55"/>
      <c r="S12" s="54"/>
      <c r="T12" s="54"/>
      <c r="U12" s="70"/>
      <c r="V12" s="69">
        <f>K12+M12+U12</f>
        <v>3404.3</v>
      </c>
      <c r="W12" s="51">
        <f>X12+Y12+Z12+AA12+AB12</f>
        <v>158.19999999999999</v>
      </c>
      <c r="X12" s="126">
        <v>158.19999999999999</v>
      </c>
      <c r="Y12" s="125"/>
      <c r="Z12" s="125"/>
      <c r="AA12" s="124"/>
      <c r="AB12" s="124"/>
      <c r="AC12" s="65">
        <f>V12+W12</f>
        <v>3562.5</v>
      </c>
      <c r="AD12" s="64" t="s">
        <v>3</v>
      </c>
    </row>
    <row r="13" spans="1:30" ht="16.5" thickBot="1">
      <c r="A13" s="123">
        <v>7</v>
      </c>
      <c r="B13" s="122" t="s">
        <v>44</v>
      </c>
      <c r="C13" s="122" t="s">
        <v>43</v>
      </c>
      <c r="D13" s="121">
        <v>338</v>
      </c>
      <c r="E13" s="121" t="s">
        <v>4</v>
      </c>
      <c r="F13" s="120">
        <v>99</v>
      </c>
      <c r="G13" s="120">
        <v>163</v>
      </c>
      <c r="H13" s="120">
        <v>78</v>
      </c>
      <c r="I13" s="120">
        <f>SUM(F13:H13)</f>
        <v>340</v>
      </c>
      <c r="J13" s="119">
        <v>332</v>
      </c>
      <c r="K13" s="118">
        <v>2568.3000000000002</v>
      </c>
      <c r="L13" s="53"/>
      <c r="M13" s="56"/>
      <c r="N13" s="55"/>
      <c r="O13" s="117"/>
      <c r="P13" s="55"/>
      <c r="Q13" s="55"/>
      <c r="R13" s="55"/>
      <c r="S13" s="54"/>
      <c r="T13" s="54"/>
      <c r="U13" s="53"/>
      <c r="V13" s="69">
        <f>K13+M13+U13</f>
        <v>2568.3000000000002</v>
      </c>
      <c r="W13" s="28">
        <f>X13+Y13+Z13+AA13+AB13</f>
        <v>114.3</v>
      </c>
      <c r="X13" s="116">
        <v>114.3</v>
      </c>
      <c r="Y13" s="55"/>
      <c r="Z13" s="55"/>
      <c r="AA13" s="54"/>
      <c r="AB13" s="54"/>
      <c r="AC13" s="65">
        <f>V13+W13</f>
        <v>2682.6000000000004</v>
      </c>
      <c r="AD13" s="47" t="s">
        <v>3</v>
      </c>
    </row>
    <row r="14" spans="1:30" ht="16.5" thickBot="1">
      <c r="A14" s="115"/>
      <c r="B14" s="114" t="s">
        <v>42</v>
      </c>
      <c r="C14" s="113"/>
      <c r="D14" s="113"/>
      <c r="E14" s="113"/>
      <c r="F14" s="112">
        <f>SUM(F7:F13)</f>
        <v>551</v>
      </c>
      <c r="G14" s="112">
        <f>SUM(G7:G13)</f>
        <v>855</v>
      </c>
      <c r="H14" s="112">
        <f>SUM(H7:H13)</f>
        <v>619</v>
      </c>
      <c r="I14" s="112">
        <f>SUM(I7:I13)</f>
        <v>2025</v>
      </c>
      <c r="J14" s="112">
        <f>SUM(J7:J13)</f>
        <v>2024</v>
      </c>
      <c r="K14" s="110">
        <f>SUM(K7:K13)</f>
        <v>16009.8</v>
      </c>
      <c r="L14" s="110"/>
      <c r="M14" s="111">
        <f>SUM(M7:M13)</f>
        <v>699.9</v>
      </c>
      <c r="N14" s="110">
        <f>SUM(N7:N13)</f>
        <v>0</v>
      </c>
      <c r="O14" s="110">
        <f>SUM(O7:O13)</f>
        <v>699.9</v>
      </c>
      <c r="P14" s="110">
        <f>SUM(P7:P13)</f>
        <v>0</v>
      </c>
      <c r="Q14" s="110">
        <f>SUM(Q7:Q13)</f>
        <v>0</v>
      </c>
      <c r="R14" s="110">
        <f>SUM(R7:R13)</f>
        <v>0</v>
      </c>
      <c r="S14" s="110">
        <f>SUM(S7:S13)</f>
        <v>0</v>
      </c>
      <c r="T14" s="110">
        <f>SUM(T7:T13)</f>
        <v>0</v>
      </c>
      <c r="U14" s="110">
        <f>SUM(U7:U13)</f>
        <v>0</v>
      </c>
      <c r="V14" s="110">
        <f>SUM(V7:V13)</f>
        <v>16709.7</v>
      </c>
      <c r="W14" s="111">
        <f>SUM(W7:W13)</f>
        <v>636.29999999999995</v>
      </c>
      <c r="X14" s="110">
        <f>SUM(X7:X13)</f>
        <v>636.29999999999995</v>
      </c>
      <c r="Y14" s="110">
        <f>SUM(Y7:Y13)</f>
        <v>0</v>
      </c>
      <c r="Z14" s="110">
        <f>SUM(Z7:Z13)</f>
        <v>0</v>
      </c>
      <c r="AA14" s="110">
        <f>SUM(AA7:AA13)</f>
        <v>0</v>
      </c>
      <c r="AB14" s="110">
        <f>SUM(AB7:AB13)</f>
        <v>0</v>
      </c>
      <c r="AC14" s="110">
        <f>SUM(AC7:AC13)</f>
        <v>17346</v>
      </c>
      <c r="AD14" s="110">
        <f>SUM(AD7:AD13)</f>
        <v>0</v>
      </c>
    </row>
    <row r="15" spans="1:30" ht="15.75">
      <c r="A15" s="109">
        <v>1</v>
      </c>
      <c r="B15" s="108" t="s">
        <v>9</v>
      </c>
      <c r="C15" s="108" t="s">
        <v>41</v>
      </c>
      <c r="D15" s="107">
        <v>337</v>
      </c>
      <c r="E15" s="107" t="s">
        <v>4</v>
      </c>
      <c r="F15" s="103">
        <v>77</v>
      </c>
      <c r="G15" s="103">
        <v>99</v>
      </c>
      <c r="H15" s="103">
        <v>0</v>
      </c>
      <c r="I15" s="103">
        <f>SUM(F15:H15)</f>
        <v>176</v>
      </c>
      <c r="J15" s="96">
        <v>157</v>
      </c>
      <c r="K15" s="84">
        <v>1416.3</v>
      </c>
      <c r="L15" s="83"/>
      <c r="M15" s="82"/>
      <c r="N15" s="81"/>
      <c r="O15" s="81"/>
      <c r="P15" s="81"/>
      <c r="Q15" s="81"/>
      <c r="R15" s="81"/>
      <c r="S15" s="80"/>
      <c r="T15" s="80"/>
      <c r="U15" s="83"/>
      <c r="V15" s="69">
        <f>K15+M15+U15</f>
        <v>1416.3</v>
      </c>
      <c r="W15" s="51">
        <f>X15+Y15+Z15+AA15+AB15</f>
        <v>88.9</v>
      </c>
      <c r="X15" s="106">
        <v>88.9</v>
      </c>
      <c r="Y15" s="81"/>
      <c r="Z15" s="81"/>
      <c r="AA15" s="80"/>
      <c r="AB15" s="80"/>
      <c r="AC15" s="65">
        <f>V15+W15</f>
        <v>1505.2</v>
      </c>
      <c r="AD15" s="105" t="s">
        <v>3</v>
      </c>
    </row>
    <row r="16" spans="1:30" ht="15.75">
      <c r="A16" s="88">
        <v>2</v>
      </c>
      <c r="B16" s="87" t="s">
        <v>9</v>
      </c>
      <c r="C16" s="87" t="s">
        <v>40</v>
      </c>
      <c r="D16" s="97">
        <v>337</v>
      </c>
      <c r="E16" s="97" t="s">
        <v>4</v>
      </c>
      <c r="F16" s="103">
        <v>152</v>
      </c>
      <c r="G16" s="103">
        <v>223</v>
      </c>
      <c r="H16" s="103">
        <v>0</v>
      </c>
      <c r="I16" s="103">
        <f>SUM(F16:H16)</f>
        <v>375</v>
      </c>
      <c r="J16" s="96">
        <v>337</v>
      </c>
      <c r="K16" s="84">
        <v>2601.1999999999998</v>
      </c>
      <c r="L16" s="101"/>
      <c r="M16" s="82"/>
      <c r="N16" s="81"/>
      <c r="O16" s="81"/>
      <c r="P16" s="81"/>
      <c r="Q16" s="81"/>
      <c r="R16" s="81"/>
      <c r="S16" s="80"/>
      <c r="T16" s="80"/>
      <c r="U16" s="79"/>
      <c r="V16" s="69">
        <f>K16+M16+U16</f>
        <v>2601.1999999999998</v>
      </c>
      <c r="W16" s="51">
        <f>X16+Y16+Z16+AA16+AB16</f>
        <v>175.6</v>
      </c>
      <c r="X16" s="98">
        <v>175.6</v>
      </c>
      <c r="Y16" s="95"/>
      <c r="Z16" s="95"/>
      <c r="AA16" s="94"/>
      <c r="AB16" s="94"/>
      <c r="AC16" s="65">
        <f>V16+W16</f>
        <v>2776.7999999999997</v>
      </c>
      <c r="AD16" s="75" t="s">
        <v>3</v>
      </c>
    </row>
    <row r="17" spans="1:30" ht="15.75">
      <c r="A17" s="88">
        <v>3</v>
      </c>
      <c r="B17" s="87" t="s">
        <v>39</v>
      </c>
      <c r="C17" s="87" t="s">
        <v>38</v>
      </c>
      <c r="D17" s="97">
        <v>337</v>
      </c>
      <c r="E17" s="97" t="s">
        <v>4</v>
      </c>
      <c r="F17" s="103">
        <v>114</v>
      </c>
      <c r="G17" s="103">
        <v>151</v>
      </c>
      <c r="H17" s="103">
        <v>0</v>
      </c>
      <c r="I17" s="103">
        <f>SUM(F17:H17)</f>
        <v>265</v>
      </c>
      <c r="J17" s="96">
        <v>237</v>
      </c>
      <c r="K17" s="84">
        <v>1942.9</v>
      </c>
      <c r="L17" s="101"/>
      <c r="M17" s="82"/>
      <c r="N17" s="81"/>
      <c r="O17" s="81"/>
      <c r="P17" s="104"/>
      <c r="Q17" s="81"/>
      <c r="R17" s="81"/>
      <c r="S17" s="80"/>
      <c r="T17" s="80"/>
      <c r="U17" s="79"/>
      <c r="V17" s="69">
        <f>K17+M17+U17</f>
        <v>1942.9</v>
      </c>
      <c r="W17" s="51">
        <f>X17+Y17+Z17+AA17+AB17</f>
        <v>131.69999999999999</v>
      </c>
      <c r="X17" s="98">
        <v>131.69999999999999</v>
      </c>
      <c r="Y17" s="95"/>
      <c r="Z17" s="95"/>
      <c r="AA17" s="94"/>
      <c r="AB17" s="94"/>
      <c r="AC17" s="65">
        <f>V17+W17</f>
        <v>2074.6</v>
      </c>
      <c r="AD17" s="75" t="s">
        <v>3</v>
      </c>
    </row>
    <row r="18" spans="1:30" ht="15.75">
      <c r="A18" s="88">
        <v>4</v>
      </c>
      <c r="B18" s="87" t="s">
        <v>9</v>
      </c>
      <c r="C18" s="87" t="s">
        <v>37</v>
      </c>
      <c r="D18" s="97">
        <v>337</v>
      </c>
      <c r="E18" s="97" t="s">
        <v>4</v>
      </c>
      <c r="F18" s="103">
        <v>61</v>
      </c>
      <c r="G18" s="103">
        <v>87</v>
      </c>
      <c r="H18" s="103">
        <v>0</v>
      </c>
      <c r="I18" s="103">
        <f>SUM(F18:H18)</f>
        <v>148</v>
      </c>
      <c r="J18" s="96">
        <v>133</v>
      </c>
      <c r="K18" s="84">
        <v>1258.3</v>
      </c>
      <c r="L18" s="101"/>
      <c r="M18" s="82"/>
      <c r="N18" s="81"/>
      <c r="O18" s="81"/>
      <c r="P18" s="81"/>
      <c r="Q18" s="81"/>
      <c r="R18" s="81"/>
      <c r="S18" s="80"/>
      <c r="T18" s="80"/>
      <c r="U18" s="79"/>
      <c r="V18" s="69">
        <f>K18+M18+U18</f>
        <v>1258.3</v>
      </c>
      <c r="W18" s="51">
        <f>X18+Y18+Z18+AA18+AB18</f>
        <v>70.5</v>
      </c>
      <c r="X18" s="98">
        <v>70.5</v>
      </c>
      <c r="Y18" s="95"/>
      <c r="Z18" s="95"/>
      <c r="AA18" s="94"/>
      <c r="AB18" s="94"/>
      <c r="AC18" s="65">
        <f>V18+W18</f>
        <v>1328.8</v>
      </c>
      <c r="AD18" s="75" t="s">
        <v>3</v>
      </c>
    </row>
    <row r="19" spans="1:30" ht="15.75">
      <c r="A19" s="88">
        <v>5</v>
      </c>
      <c r="B19" s="87" t="s">
        <v>9</v>
      </c>
      <c r="C19" s="87" t="s">
        <v>36</v>
      </c>
      <c r="D19" s="97">
        <v>337</v>
      </c>
      <c r="E19" s="97" t="s">
        <v>4</v>
      </c>
      <c r="F19" s="96">
        <v>64</v>
      </c>
      <c r="G19" s="96">
        <v>98</v>
      </c>
      <c r="H19" s="96">
        <v>0</v>
      </c>
      <c r="I19" s="96">
        <f>SUM(F19:H19)</f>
        <v>162</v>
      </c>
      <c r="J19" s="96">
        <v>146</v>
      </c>
      <c r="K19" s="84">
        <v>1343.9</v>
      </c>
      <c r="L19" s="101"/>
      <c r="M19" s="82"/>
      <c r="N19" s="81"/>
      <c r="O19" s="81"/>
      <c r="P19" s="81"/>
      <c r="Q19" s="81"/>
      <c r="R19" s="81"/>
      <c r="S19" s="80"/>
      <c r="T19" s="80"/>
      <c r="U19" s="79"/>
      <c r="V19" s="69">
        <f>K19+M19+U19</f>
        <v>1343.9</v>
      </c>
      <c r="W19" s="51">
        <f>X19+Y19+Z19+AA19+AB19</f>
        <v>73.900000000000006</v>
      </c>
      <c r="X19" s="98">
        <v>73.900000000000006</v>
      </c>
      <c r="Y19" s="95"/>
      <c r="Z19" s="95"/>
      <c r="AA19" s="94"/>
      <c r="AB19" s="94"/>
      <c r="AC19" s="65">
        <f>V19+W19</f>
        <v>1417.8000000000002</v>
      </c>
      <c r="AD19" s="75" t="s">
        <v>3</v>
      </c>
    </row>
    <row r="20" spans="1:30" ht="15.75">
      <c r="A20" s="88">
        <v>6</v>
      </c>
      <c r="B20" s="87" t="s">
        <v>9</v>
      </c>
      <c r="C20" s="87" t="s">
        <v>35</v>
      </c>
      <c r="D20" s="97">
        <v>337</v>
      </c>
      <c r="E20" s="97" t="s">
        <v>4</v>
      </c>
      <c r="F20" s="96">
        <v>123</v>
      </c>
      <c r="G20" s="96">
        <v>140</v>
      </c>
      <c r="H20" s="96">
        <v>0</v>
      </c>
      <c r="I20" s="96">
        <f>SUM(F20:H20)</f>
        <v>263</v>
      </c>
      <c r="J20" s="96">
        <v>232</v>
      </c>
      <c r="K20" s="84">
        <v>1910</v>
      </c>
      <c r="L20" s="102"/>
      <c r="M20" s="82"/>
      <c r="N20" s="81"/>
      <c r="O20" s="81"/>
      <c r="P20" s="81"/>
      <c r="Q20" s="81"/>
      <c r="R20" s="81"/>
      <c r="S20" s="80"/>
      <c r="T20" s="80"/>
      <c r="U20" s="79"/>
      <c r="V20" s="69">
        <f>K20+M20+U20</f>
        <v>1910</v>
      </c>
      <c r="W20" s="51">
        <f>X20+Y20+Z20+AA20+AB20</f>
        <v>142.1</v>
      </c>
      <c r="X20" s="98">
        <v>142.1</v>
      </c>
      <c r="Y20" s="95"/>
      <c r="Z20" s="95"/>
      <c r="AA20" s="94"/>
      <c r="AB20" s="94"/>
      <c r="AC20" s="65">
        <f>V20+W20</f>
        <v>2052.1</v>
      </c>
      <c r="AD20" s="75" t="s">
        <v>3</v>
      </c>
    </row>
    <row r="21" spans="1:30" ht="15.75">
      <c r="A21" s="88">
        <v>7</v>
      </c>
      <c r="B21" s="87" t="s">
        <v>9</v>
      </c>
      <c r="C21" s="87" t="s">
        <v>34</v>
      </c>
      <c r="D21" s="97">
        <v>337</v>
      </c>
      <c r="E21" s="97" t="s">
        <v>4</v>
      </c>
      <c r="F21" s="96">
        <v>96</v>
      </c>
      <c r="G21" s="96">
        <v>128</v>
      </c>
      <c r="H21" s="96">
        <v>0</v>
      </c>
      <c r="I21" s="96">
        <f>SUM(F21:H21)</f>
        <v>224</v>
      </c>
      <c r="J21" s="96">
        <v>200</v>
      </c>
      <c r="K21" s="84">
        <v>1699.3</v>
      </c>
      <c r="L21" s="101"/>
      <c r="M21" s="82"/>
      <c r="N21" s="81"/>
      <c r="O21" s="81"/>
      <c r="P21" s="81"/>
      <c r="Q21" s="81"/>
      <c r="R21" s="81"/>
      <c r="S21" s="80"/>
      <c r="T21" s="80"/>
      <c r="U21" s="79"/>
      <c r="V21" s="69">
        <f>K21+M21+U21</f>
        <v>1699.3</v>
      </c>
      <c r="W21" s="51">
        <f>X21+Y21+Z21+AA21+AB21</f>
        <v>110.9</v>
      </c>
      <c r="X21" s="78">
        <v>110.9</v>
      </c>
      <c r="Y21" s="95"/>
      <c r="Z21" s="95"/>
      <c r="AA21" s="94"/>
      <c r="AB21" s="94"/>
      <c r="AC21" s="65">
        <f>V21+W21</f>
        <v>1810.2</v>
      </c>
      <c r="AD21" s="75" t="s">
        <v>3</v>
      </c>
    </row>
    <row r="22" spans="1:30" ht="15.75">
      <c r="A22" s="88">
        <v>8</v>
      </c>
      <c r="B22" s="87" t="s">
        <v>9</v>
      </c>
      <c r="C22" s="87" t="s">
        <v>33</v>
      </c>
      <c r="D22" s="97">
        <v>337</v>
      </c>
      <c r="E22" s="97" t="s">
        <v>4</v>
      </c>
      <c r="F22" s="96">
        <v>74</v>
      </c>
      <c r="G22" s="96">
        <v>137</v>
      </c>
      <c r="H22" s="96">
        <v>0</v>
      </c>
      <c r="I22" s="96">
        <f>SUM(F22:H22)</f>
        <v>211</v>
      </c>
      <c r="J22" s="96">
        <v>193</v>
      </c>
      <c r="K22" s="84">
        <v>1653.3</v>
      </c>
      <c r="L22" s="83"/>
      <c r="M22" s="82"/>
      <c r="N22" s="81"/>
      <c r="O22" s="81"/>
      <c r="P22" s="81"/>
      <c r="Q22" s="81"/>
      <c r="R22" s="81"/>
      <c r="S22" s="80"/>
      <c r="T22" s="80"/>
      <c r="U22" s="79"/>
      <c r="V22" s="69">
        <f>K22+M22+U22</f>
        <v>1653.3</v>
      </c>
      <c r="W22" s="51">
        <f>X22+Y22+Z22+AA22+AB22</f>
        <v>85.5</v>
      </c>
      <c r="X22" s="78">
        <v>85.5</v>
      </c>
      <c r="Y22" s="95"/>
      <c r="Z22" s="95"/>
      <c r="AA22" s="94"/>
      <c r="AB22" s="94"/>
      <c r="AC22" s="65">
        <f>V22+W22</f>
        <v>1738.8</v>
      </c>
      <c r="AD22" s="75" t="s">
        <v>3</v>
      </c>
    </row>
    <row r="23" spans="1:30" ht="15.75">
      <c r="A23" s="88">
        <v>9</v>
      </c>
      <c r="B23" s="87" t="s">
        <v>9</v>
      </c>
      <c r="C23" s="87" t="s">
        <v>32</v>
      </c>
      <c r="D23" s="97">
        <v>337</v>
      </c>
      <c r="E23" s="97" t="s">
        <v>4</v>
      </c>
      <c r="F23" s="96">
        <v>150</v>
      </c>
      <c r="G23" s="96">
        <v>150</v>
      </c>
      <c r="H23" s="96">
        <v>0</v>
      </c>
      <c r="I23" s="96">
        <f>SUM(F23:H23)</f>
        <v>300</v>
      </c>
      <c r="J23" s="96">
        <v>263</v>
      </c>
      <c r="K23" s="84">
        <v>2114</v>
      </c>
      <c r="L23" s="92"/>
      <c r="M23" s="82"/>
      <c r="N23" s="81"/>
      <c r="O23" s="81"/>
      <c r="P23" s="81"/>
      <c r="Q23" s="81"/>
      <c r="R23" s="81"/>
      <c r="S23" s="80"/>
      <c r="T23" s="80"/>
      <c r="U23" s="79"/>
      <c r="V23" s="69">
        <f>K23+M23+U23</f>
        <v>2114</v>
      </c>
      <c r="W23" s="51">
        <f>X23+Y23+Z23+AA23+AB23</f>
        <v>173.3</v>
      </c>
      <c r="X23" s="78">
        <v>173.3</v>
      </c>
      <c r="Y23" s="91"/>
      <c r="Z23" s="91"/>
      <c r="AA23" s="90"/>
      <c r="AB23" s="90"/>
      <c r="AC23" s="65">
        <f>V23+W23</f>
        <v>2287.3000000000002</v>
      </c>
      <c r="AD23" s="75" t="s">
        <v>3</v>
      </c>
    </row>
    <row r="24" spans="1:30" ht="15.75">
      <c r="A24" s="88">
        <v>10</v>
      </c>
      <c r="B24" s="87" t="s">
        <v>9</v>
      </c>
      <c r="C24" s="87" t="s">
        <v>31</v>
      </c>
      <c r="D24" s="97">
        <v>337</v>
      </c>
      <c r="E24" s="97" t="s">
        <v>4</v>
      </c>
      <c r="F24" s="96">
        <v>28</v>
      </c>
      <c r="G24" s="96">
        <v>55</v>
      </c>
      <c r="H24" s="96">
        <v>0</v>
      </c>
      <c r="I24" s="96">
        <f>SUM(F24:H24)</f>
        <v>83</v>
      </c>
      <c r="J24" s="96">
        <v>76</v>
      </c>
      <c r="K24" s="84">
        <v>820</v>
      </c>
      <c r="L24" s="83"/>
      <c r="M24" s="82"/>
      <c r="N24" s="81"/>
      <c r="O24" s="81"/>
      <c r="P24" s="81"/>
      <c r="Q24" s="81"/>
      <c r="R24" s="81"/>
      <c r="S24" s="80"/>
      <c r="T24" s="80"/>
      <c r="U24" s="79"/>
      <c r="V24" s="69">
        <f>K24+M24+U24</f>
        <v>820</v>
      </c>
      <c r="W24" s="51">
        <f>X24+Y24+Z24+AA24+AB24</f>
        <v>32.299999999999997</v>
      </c>
      <c r="X24" s="78">
        <v>32.299999999999997</v>
      </c>
      <c r="Y24" s="91"/>
      <c r="Z24" s="91"/>
      <c r="AA24" s="90"/>
      <c r="AB24" s="90"/>
      <c r="AC24" s="65">
        <f>V24+W24</f>
        <v>852.3</v>
      </c>
      <c r="AD24" s="75" t="s">
        <v>3</v>
      </c>
    </row>
    <row r="25" spans="1:30" ht="15.75">
      <c r="A25" s="88">
        <v>11</v>
      </c>
      <c r="B25" s="87" t="s">
        <v>9</v>
      </c>
      <c r="C25" s="87" t="s">
        <v>30</v>
      </c>
      <c r="D25" s="97">
        <v>337</v>
      </c>
      <c r="E25" s="97" t="s">
        <v>4</v>
      </c>
      <c r="F25" s="96">
        <v>75</v>
      </c>
      <c r="G25" s="96">
        <v>137</v>
      </c>
      <c r="H25" s="96">
        <v>0</v>
      </c>
      <c r="I25" s="96">
        <f>SUM(F25:H25)</f>
        <v>212</v>
      </c>
      <c r="J25" s="96">
        <v>193</v>
      </c>
      <c r="K25" s="84">
        <v>1653.3</v>
      </c>
      <c r="L25" s="83"/>
      <c r="M25" s="100">
        <v>56</v>
      </c>
      <c r="N25" s="99">
        <v>56</v>
      </c>
      <c r="O25" s="99"/>
      <c r="P25" s="81"/>
      <c r="Q25" s="81"/>
      <c r="R25" s="81"/>
      <c r="S25" s="80"/>
      <c r="T25" s="80"/>
      <c r="U25" s="79"/>
      <c r="V25" s="69">
        <f>K25+M25+U25</f>
        <v>1709.3</v>
      </c>
      <c r="W25" s="51">
        <f>X25+Y25+Z25+AA25+AB25</f>
        <v>86.6</v>
      </c>
      <c r="X25" s="78">
        <v>86.6</v>
      </c>
      <c r="Y25" s="91"/>
      <c r="Z25" s="91"/>
      <c r="AA25" s="90"/>
      <c r="AB25" s="90"/>
      <c r="AC25" s="65">
        <f>V25+W25</f>
        <v>1795.8999999999999</v>
      </c>
      <c r="AD25" s="75" t="s">
        <v>3</v>
      </c>
    </row>
    <row r="26" spans="1:30" ht="15.75">
      <c r="A26" s="88">
        <v>12</v>
      </c>
      <c r="B26" s="87" t="s">
        <v>9</v>
      </c>
      <c r="C26" s="87" t="s">
        <v>29</v>
      </c>
      <c r="D26" s="97">
        <v>337</v>
      </c>
      <c r="E26" s="97" t="s">
        <v>4</v>
      </c>
      <c r="F26" s="96">
        <v>74</v>
      </c>
      <c r="G26" s="96">
        <v>110</v>
      </c>
      <c r="H26" s="96">
        <v>0</v>
      </c>
      <c r="I26" s="96">
        <f>SUM(F26:H26)</f>
        <v>184</v>
      </c>
      <c r="J26" s="96">
        <v>166</v>
      </c>
      <c r="K26" s="84">
        <v>1475.5</v>
      </c>
      <c r="L26" s="92"/>
      <c r="M26" s="82"/>
      <c r="N26" s="81"/>
      <c r="O26" s="81"/>
      <c r="P26" s="81"/>
      <c r="Q26" s="81"/>
      <c r="R26" s="81"/>
      <c r="S26" s="80"/>
      <c r="T26" s="80"/>
      <c r="U26" s="79"/>
      <c r="V26" s="69">
        <f>K26+M26+U26</f>
        <v>1475.5</v>
      </c>
      <c r="W26" s="51">
        <f>X26+Y26+Z26+AA26+AB26</f>
        <v>85.5</v>
      </c>
      <c r="X26" s="78">
        <v>85.5</v>
      </c>
      <c r="Y26" s="91"/>
      <c r="Z26" s="91"/>
      <c r="AA26" s="90"/>
      <c r="AB26" s="90"/>
      <c r="AC26" s="65">
        <f>V26+W26</f>
        <v>1561</v>
      </c>
      <c r="AD26" s="75" t="s">
        <v>3</v>
      </c>
    </row>
    <row r="27" spans="1:30" ht="15.75">
      <c r="A27" s="88">
        <v>13</v>
      </c>
      <c r="B27" s="87" t="s">
        <v>28</v>
      </c>
      <c r="C27" s="87" t="s">
        <v>27</v>
      </c>
      <c r="D27" s="97">
        <v>337</v>
      </c>
      <c r="E27" s="97" t="s">
        <v>4</v>
      </c>
      <c r="F27" s="96">
        <v>135</v>
      </c>
      <c r="G27" s="96">
        <v>136</v>
      </c>
      <c r="H27" s="96">
        <v>0</v>
      </c>
      <c r="I27" s="96">
        <f>SUM(F27:H27)</f>
        <v>271</v>
      </c>
      <c r="J27" s="96">
        <v>237</v>
      </c>
      <c r="K27" s="84">
        <v>1942.9</v>
      </c>
      <c r="L27" s="83"/>
      <c r="M27" s="82"/>
      <c r="N27" s="81"/>
      <c r="O27" s="81"/>
      <c r="P27" s="81"/>
      <c r="Q27" s="81"/>
      <c r="R27" s="81"/>
      <c r="S27" s="80"/>
      <c r="T27" s="80"/>
      <c r="U27" s="79"/>
      <c r="V27" s="69">
        <f>K27+M27+U27</f>
        <v>1942.9</v>
      </c>
      <c r="W27" s="51">
        <f>X27+Y27+Z27+AA27+AB27</f>
        <v>155.9</v>
      </c>
      <c r="X27" s="78">
        <v>155.9</v>
      </c>
      <c r="Y27" s="91"/>
      <c r="Z27" s="91"/>
      <c r="AA27" s="90"/>
      <c r="AB27" s="90"/>
      <c r="AC27" s="65">
        <f>V27+W27</f>
        <v>2098.8000000000002</v>
      </c>
      <c r="AD27" s="75" t="s">
        <v>3</v>
      </c>
    </row>
    <row r="28" spans="1:30" ht="15.75">
      <c r="A28" s="88">
        <v>14</v>
      </c>
      <c r="B28" s="87" t="s">
        <v>9</v>
      </c>
      <c r="C28" s="87" t="s">
        <v>26</v>
      </c>
      <c r="D28" s="97">
        <v>337</v>
      </c>
      <c r="E28" s="97" t="s">
        <v>4</v>
      </c>
      <c r="F28" s="93">
        <v>258</v>
      </c>
      <c r="G28" s="93">
        <v>375</v>
      </c>
      <c r="H28" s="93">
        <v>0</v>
      </c>
      <c r="I28" s="93">
        <f>SUM(F28:H28)</f>
        <v>633</v>
      </c>
      <c r="J28" s="93">
        <v>569</v>
      </c>
      <c r="K28" s="84">
        <v>4128.3</v>
      </c>
      <c r="L28" s="83"/>
      <c r="M28" s="82"/>
      <c r="N28" s="81"/>
      <c r="O28" s="81"/>
      <c r="P28" s="81"/>
      <c r="Q28" s="81"/>
      <c r="R28" s="81"/>
      <c r="S28" s="80"/>
      <c r="T28" s="80"/>
      <c r="U28" s="79"/>
      <c r="V28" s="69">
        <f>K28+M28+U28</f>
        <v>4128.3</v>
      </c>
      <c r="W28" s="51">
        <f>X28+Y28+Z28+AA28+AB28</f>
        <v>298</v>
      </c>
      <c r="X28" s="78">
        <v>298</v>
      </c>
      <c r="Y28" s="91"/>
      <c r="Z28" s="91"/>
      <c r="AA28" s="90"/>
      <c r="AB28" s="90"/>
      <c r="AC28" s="65">
        <f>V28+W28</f>
        <v>4426.3</v>
      </c>
      <c r="AD28" s="75" t="s">
        <v>3</v>
      </c>
    </row>
    <row r="29" spans="1:30" ht="15.75">
      <c r="A29" s="88">
        <v>15</v>
      </c>
      <c r="B29" s="87" t="s">
        <v>9</v>
      </c>
      <c r="C29" s="87" t="s">
        <v>25</v>
      </c>
      <c r="D29" s="97">
        <v>337</v>
      </c>
      <c r="E29" s="97" t="s">
        <v>4</v>
      </c>
      <c r="F29" s="85">
        <v>78</v>
      </c>
      <c r="G29" s="85">
        <v>134</v>
      </c>
      <c r="H29" s="85">
        <v>0</v>
      </c>
      <c r="I29" s="85">
        <f>SUM(F29:H29)</f>
        <v>212</v>
      </c>
      <c r="J29" s="85">
        <v>192</v>
      </c>
      <c r="K29" s="84">
        <v>1653.3</v>
      </c>
      <c r="L29" s="83"/>
      <c r="M29" s="82"/>
      <c r="N29" s="81"/>
      <c r="O29" s="81"/>
      <c r="P29" s="81"/>
      <c r="Q29" s="81"/>
      <c r="R29" s="81"/>
      <c r="S29" s="80"/>
      <c r="T29" s="80"/>
      <c r="U29" s="79"/>
      <c r="V29" s="69">
        <f>K29+M29+U29</f>
        <v>1653.3</v>
      </c>
      <c r="W29" s="51">
        <f>X29+Y29+Z29+AA29+AB29</f>
        <v>285.2</v>
      </c>
      <c r="X29" s="78">
        <v>90.1</v>
      </c>
      <c r="Y29" s="91"/>
      <c r="Z29" s="91"/>
      <c r="AA29" s="90">
        <v>195.1</v>
      </c>
      <c r="AB29" s="90"/>
      <c r="AC29" s="65">
        <f>V29+W29</f>
        <v>1938.5</v>
      </c>
      <c r="AD29" s="75" t="s">
        <v>3</v>
      </c>
    </row>
    <row r="30" spans="1:30" ht="15.75">
      <c r="A30" s="88">
        <v>16</v>
      </c>
      <c r="B30" s="87" t="s">
        <v>9</v>
      </c>
      <c r="C30" s="87" t="s">
        <v>24</v>
      </c>
      <c r="D30" s="97">
        <v>337</v>
      </c>
      <c r="E30" s="97" t="s">
        <v>4</v>
      </c>
      <c r="F30" s="93">
        <v>29</v>
      </c>
      <c r="G30" s="93">
        <v>49</v>
      </c>
      <c r="H30" s="93">
        <v>0</v>
      </c>
      <c r="I30" s="93">
        <f>SUM(F30:H30)</f>
        <v>78</v>
      </c>
      <c r="J30" s="93">
        <v>70</v>
      </c>
      <c r="K30" s="84">
        <v>766.1</v>
      </c>
      <c r="L30" s="92"/>
      <c r="M30" s="82"/>
      <c r="N30" s="81"/>
      <c r="O30" s="81"/>
      <c r="P30" s="81"/>
      <c r="Q30" s="81"/>
      <c r="R30" s="81"/>
      <c r="S30" s="80"/>
      <c r="T30" s="80"/>
      <c r="U30" s="79"/>
      <c r="V30" s="69">
        <f>K30+M30+U30</f>
        <v>766.1</v>
      </c>
      <c r="W30" s="51">
        <f>X30+Y30+Z30+AA30+AB30</f>
        <v>33.5</v>
      </c>
      <c r="X30" s="78">
        <v>33.5</v>
      </c>
      <c r="Y30" s="91"/>
      <c r="Z30" s="91"/>
      <c r="AA30" s="90"/>
      <c r="AB30" s="90"/>
      <c r="AC30" s="65">
        <f>V30+W30</f>
        <v>799.6</v>
      </c>
      <c r="AD30" s="75" t="s">
        <v>3</v>
      </c>
    </row>
    <row r="31" spans="1:30" ht="15.75">
      <c r="A31" s="88">
        <v>17</v>
      </c>
      <c r="B31" s="87" t="s">
        <v>9</v>
      </c>
      <c r="C31" s="87" t="s">
        <v>23</v>
      </c>
      <c r="D31" s="97">
        <v>337</v>
      </c>
      <c r="E31" s="97" t="s">
        <v>4</v>
      </c>
      <c r="F31" s="93">
        <v>82</v>
      </c>
      <c r="G31" s="93">
        <v>119</v>
      </c>
      <c r="H31" s="93">
        <v>0</v>
      </c>
      <c r="I31" s="93">
        <f>SUM(F31:H31)</f>
        <v>201</v>
      </c>
      <c r="J31" s="93">
        <v>180</v>
      </c>
      <c r="K31" s="84">
        <v>1574.3</v>
      </c>
      <c r="L31" s="83"/>
      <c r="M31" s="82"/>
      <c r="N31" s="81"/>
      <c r="O31" s="81"/>
      <c r="P31" s="81"/>
      <c r="Q31" s="81"/>
      <c r="R31" s="81"/>
      <c r="S31" s="80"/>
      <c r="T31" s="80"/>
      <c r="U31" s="79"/>
      <c r="V31" s="69">
        <f>K31+M31+U31</f>
        <v>1574.3</v>
      </c>
      <c r="W31" s="51">
        <f>X31+Y31+Z31+AA31+AB31</f>
        <v>94.7</v>
      </c>
      <c r="X31" s="78">
        <v>94.7</v>
      </c>
      <c r="Y31" s="91"/>
      <c r="Z31" s="91"/>
      <c r="AA31" s="90"/>
      <c r="AB31" s="90"/>
      <c r="AC31" s="65">
        <f>V31+W31</f>
        <v>1669</v>
      </c>
      <c r="AD31" s="75" t="s">
        <v>3</v>
      </c>
    </row>
    <row r="32" spans="1:30" ht="15.75">
      <c r="A32" s="88">
        <v>18</v>
      </c>
      <c r="B32" s="87" t="s">
        <v>9</v>
      </c>
      <c r="C32" s="87" t="s">
        <v>22</v>
      </c>
      <c r="D32" s="97">
        <v>337</v>
      </c>
      <c r="E32" s="97" t="s">
        <v>4</v>
      </c>
      <c r="F32" s="93">
        <v>83</v>
      </c>
      <c r="G32" s="93">
        <v>120</v>
      </c>
      <c r="H32" s="93">
        <v>0</v>
      </c>
      <c r="I32" s="93">
        <f>SUM(F32:H32)</f>
        <v>203</v>
      </c>
      <c r="J32" s="93">
        <v>182</v>
      </c>
      <c r="K32" s="84">
        <v>1580.9</v>
      </c>
      <c r="L32" s="83"/>
      <c r="M32" s="82"/>
      <c r="N32" s="81"/>
      <c r="O32" s="81"/>
      <c r="P32" s="81"/>
      <c r="Q32" s="81"/>
      <c r="R32" s="81"/>
      <c r="S32" s="80"/>
      <c r="T32" s="80"/>
      <c r="U32" s="79"/>
      <c r="V32" s="69">
        <f>K32+M32+U32</f>
        <v>1580.9</v>
      </c>
      <c r="W32" s="51">
        <f>X32+Y32+Z32+AA32+AB32</f>
        <v>95.9</v>
      </c>
      <c r="X32" s="78">
        <v>95.9</v>
      </c>
      <c r="Y32" s="91"/>
      <c r="Z32" s="91"/>
      <c r="AA32" s="90"/>
      <c r="AB32" s="90"/>
      <c r="AC32" s="65">
        <f>V32+W32</f>
        <v>1676.8000000000002</v>
      </c>
      <c r="AD32" s="75" t="s">
        <v>3</v>
      </c>
    </row>
    <row r="33" spans="1:30" ht="15.75">
      <c r="A33" s="88">
        <v>19</v>
      </c>
      <c r="B33" s="87" t="s">
        <v>9</v>
      </c>
      <c r="C33" s="87" t="s">
        <v>21</v>
      </c>
      <c r="D33" s="97">
        <v>337</v>
      </c>
      <c r="E33" s="97" t="s">
        <v>4</v>
      </c>
      <c r="F33" s="93">
        <v>85</v>
      </c>
      <c r="G33" s="93">
        <v>105</v>
      </c>
      <c r="H33" s="93">
        <v>0</v>
      </c>
      <c r="I33" s="93">
        <f>SUM(F33:H33)</f>
        <v>190</v>
      </c>
      <c r="J33" s="93">
        <v>169</v>
      </c>
      <c r="K33" s="84">
        <v>1495.3</v>
      </c>
      <c r="L33" s="83"/>
      <c r="M33" s="82"/>
      <c r="N33" s="81"/>
      <c r="O33" s="81"/>
      <c r="P33" s="81"/>
      <c r="Q33" s="81"/>
      <c r="R33" s="81"/>
      <c r="S33" s="80"/>
      <c r="T33" s="80"/>
      <c r="U33" s="79"/>
      <c r="V33" s="69">
        <f>K33+M33+U33</f>
        <v>1495.3</v>
      </c>
      <c r="W33" s="51">
        <f>X33+Y33+Z33+AA33+AB33</f>
        <v>98.2</v>
      </c>
      <c r="X33" s="78">
        <v>98.2</v>
      </c>
      <c r="Y33" s="91"/>
      <c r="Z33" s="91"/>
      <c r="AA33" s="90"/>
      <c r="AB33" s="90"/>
      <c r="AC33" s="65">
        <f>V33+W33</f>
        <v>1593.5</v>
      </c>
      <c r="AD33" s="75" t="s">
        <v>3</v>
      </c>
    </row>
    <row r="34" spans="1:30" ht="15.75">
      <c r="A34" s="88">
        <v>20</v>
      </c>
      <c r="B34" s="87" t="s">
        <v>9</v>
      </c>
      <c r="C34" s="87" t="s">
        <v>20</v>
      </c>
      <c r="D34" s="97">
        <v>337</v>
      </c>
      <c r="E34" s="97" t="s">
        <v>4</v>
      </c>
      <c r="F34" s="93">
        <v>33</v>
      </c>
      <c r="G34" s="93">
        <v>63</v>
      </c>
      <c r="H34" s="93">
        <v>0</v>
      </c>
      <c r="I34" s="93">
        <f>SUM(F34:H34)</f>
        <v>96</v>
      </c>
      <c r="J34" s="93">
        <v>88</v>
      </c>
      <c r="K34" s="84">
        <v>949.5</v>
      </c>
      <c r="L34" s="83"/>
      <c r="M34" s="82"/>
      <c r="N34" s="81"/>
      <c r="O34" s="81"/>
      <c r="P34" s="81"/>
      <c r="Q34" s="81"/>
      <c r="R34" s="81"/>
      <c r="S34" s="80"/>
      <c r="T34" s="80"/>
      <c r="U34" s="79"/>
      <c r="V34" s="69">
        <f>K34+M34+U34</f>
        <v>949.5</v>
      </c>
      <c r="W34" s="51">
        <f>X34+Y34+Z34+AA34+AB34</f>
        <v>38.1</v>
      </c>
      <c r="X34" s="78">
        <v>38.1</v>
      </c>
      <c r="Y34" s="91"/>
      <c r="Z34" s="91"/>
      <c r="AA34" s="90"/>
      <c r="AB34" s="90"/>
      <c r="AC34" s="65">
        <f>V34+W34</f>
        <v>987.6</v>
      </c>
      <c r="AD34" s="75" t="s">
        <v>3</v>
      </c>
    </row>
    <row r="35" spans="1:30" ht="15.75">
      <c r="A35" s="88">
        <v>21</v>
      </c>
      <c r="B35" s="87" t="s">
        <v>9</v>
      </c>
      <c r="C35" s="87" t="s">
        <v>19</v>
      </c>
      <c r="D35" s="97">
        <v>337</v>
      </c>
      <c r="E35" s="97" t="s">
        <v>4</v>
      </c>
      <c r="F35" s="93">
        <v>74</v>
      </c>
      <c r="G35" s="93">
        <v>62</v>
      </c>
      <c r="H35" s="93">
        <v>0</v>
      </c>
      <c r="I35" s="93">
        <f>SUM(F35:H35)</f>
        <v>136</v>
      </c>
      <c r="J35" s="93">
        <v>118</v>
      </c>
      <c r="K35" s="84">
        <v>1159.5999999999999</v>
      </c>
      <c r="L35" s="83"/>
      <c r="M35" s="82"/>
      <c r="N35" s="81"/>
      <c r="O35" s="81"/>
      <c r="P35" s="81"/>
      <c r="Q35" s="81"/>
      <c r="R35" s="81"/>
      <c r="S35" s="80"/>
      <c r="T35" s="80"/>
      <c r="U35" s="79"/>
      <c r="V35" s="69">
        <f>K35+M35+U35</f>
        <v>1159.5999999999999</v>
      </c>
      <c r="W35" s="51">
        <f>X35+Y35+Z35+AA35+AB35</f>
        <v>85.5</v>
      </c>
      <c r="X35" s="78">
        <v>85.5</v>
      </c>
      <c r="Y35" s="91"/>
      <c r="Z35" s="91"/>
      <c r="AA35" s="90"/>
      <c r="AB35" s="90"/>
      <c r="AC35" s="65">
        <f>V35+W35</f>
        <v>1245.0999999999999</v>
      </c>
      <c r="AD35" s="75" t="s">
        <v>3</v>
      </c>
    </row>
    <row r="36" spans="1:30" ht="15.75">
      <c r="A36" s="88">
        <v>22</v>
      </c>
      <c r="B36" s="87" t="s">
        <v>9</v>
      </c>
      <c r="C36" s="87" t="s">
        <v>18</v>
      </c>
      <c r="D36" s="97">
        <v>337</v>
      </c>
      <c r="E36" s="97" t="s">
        <v>4</v>
      </c>
      <c r="F36" s="93">
        <v>53</v>
      </c>
      <c r="G36" s="93">
        <v>66</v>
      </c>
      <c r="H36" s="93">
        <v>0</v>
      </c>
      <c r="I36" s="93">
        <f>SUM(F36:H36)</f>
        <v>119</v>
      </c>
      <c r="J36" s="93">
        <v>106</v>
      </c>
      <c r="K36" s="84">
        <v>1080.5999999999999</v>
      </c>
      <c r="L36" s="83"/>
      <c r="M36" s="82"/>
      <c r="N36" s="81"/>
      <c r="O36" s="81"/>
      <c r="P36" s="81"/>
      <c r="Q36" s="81"/>
      <c r="R36" s="81"/>
      <c r="S36" s="80"/>
      <c r="T36" s="80"/>
      <c r="U36" s="79"/>
      <c r="V36" s="69">
        <f>K36+M36+U36</f>
        <v>1080.5999999999999</v>
      </c>
      <c r="W36" s="51">
        <f>X36+Y36+Z36+AA36+AB36</f>
        <v>61.2</v>
      </c>
      <c r="X36" s="98">
        <v>61.2</v>
      </c>
      <c r="Y36" s="91"/>
      <c r="Z36" s="91"/>
      <c r="AA36" s="90"/>
      <c r="AB36" s="90"/>
      <c r="AC36" s="65">
        <f>V36+W36</f>
        <v>1141.8</v>
      </c>
      <c r="AD36" s="75" t="s">
        <v>3</v>
      </c>
    </row>
    <row r="37" spans="1:30" ht="15.75">
      <c r="A37" s="88">
        <v>23</v>
      </c>
      <c r="B37" s="87" t="s">
        <v>17</v>
      </c>
      <c r="C37" s="87" t="s">
        <v>16</v>
      </c>
      <c r="D37" s="97">
        <v>337</v>
      </c>
      <c r="E37" s="97" t="s">
        <v>4</v>
      </c>
      <c r="F37" s="93">
        <v>63</v>
      </c>
      <c r="G37" s="93">
        <v>77</v>
      </c>
      <c r="H37" s="93">
        <v>0</v>
      </c>
      <c r="I37" s="93">
        <f>SUM(F37:H37)</f>
        <v>140</v>
      </c>
      <c r="J37" s="93">
        <v>124</v>
      </c>
      <c r="K37" s="84">
        <v>1199</v>
      </c>
      <c r="L37" s="83"/>
      <c r="M37" s="82"/>
      <c r="N37" s="81"/>
      <c r="O37" s="81"/>
      <c r="P37" s="81"/>
      <c r="Q37" s="81"/>
      <c r="R37" s="81"/>
      <c r="S37" s="80"/>
      <c r="T37" s="80"/>
      <c r="U37" s="79"/>
      <c r="V37" s="69">
        <f>K37+M37+U37</f>
        <v>1199</v>
      </c>
      <c r="W37" s="51">
        <f>X37+Y37+Z37+AA37+AB37</f>
        <v>72.8</v>
      </c>
      <c r="X37" s="78">
        <v>72.8</v>
      </c>
      <c r="Y37" s="91"/>
      <c r="Z37" s="91"/>
      <c r="AA37" s="90"/>
      <c r="AB37" s="90"/>
      <c r="AC37" s="65">
        <f>V37+W37</f>
        <v>1271.8</v>
      </c>
      <c r="AD37" s="75" t="s">
        <v>3</v>
      </c>
    </row>
    <row r="38" spans="1:30" ht="15.75">
      <c r="A38" s="88">
        <v>24</v>
      </c>
      <c r="B38" s="87" t="s">
        <v>9</v>
      </c>
      <c r="C38" s="87" t="s">
        <v>15</v>
      </c>
      <c r="D38" s="86">
        <v>337</v>
      </c>
      <c r="E38" s="86" t="s">
        <v>4</v>
      </c>
      <c r="F38" s="96">
        <v>46</v>
      </c>
      <c r="G38" s="96">
        <v>60</v>
      </c>
      <c r="H38" s="96">
        <v>0</v>
      </c>
      <c r="I38" s="96">
        <v>106</v>
      </c>
      <c r="J38" s="96">
        <v>94</v>
      </c>
      <c r="K38" s="84">
        <v>1008.2</v>
      </c>
      <c r="L38" s="83"/>
      <c r="M38" s="82"/>
      <c r="N38" s="81"/>
      <c r="O38" s="81"/>
      <c r="P38" s="81"/>
      <c r="Q38" s="81"/>
      <c r="R38" s="81"/>
      <c r="S38" s="80"/>
      <c r="T38" s="80"/>
      <c r="U38" s="79"/>
      <c r="V38" s="69">
        <f>K38+M38+U38</f>
        <v>1008.2</v>
      </c>
      <c r="W38" s="51">
        <f>X38+Y38+Z38+AA38+AB38</f>
        <v>53.1</v>
      </c>
      <c r="X38" s="89">
        <v>53.1</v>
      </c>
      <c r="Y38" s="95"/>
      <c r="Z38" s="95"/>
      <c r="AA38" s="94"/>
      <c r="AB38" s="94"/>
      <c r="AC38" s="65">
        <f>V38+W38</f>
        <v>1061.3</v>
      </c>
      <c r="AD38" s="75" t="s">
        <v>3</v>
      </c>
    </row>
    <row r="39" spans="1:30" ht="15.75">
      <c r="A39" s="88">
        <v>25</v>
      </c>
      <c r="B39" s="87" t="s">
        <v>9</v>
      </c>
      <c r="C39" s="87" t="s">
        <v>14</v>
      </c>
      <c r="D39" s="86">
        <v>337</v>
      </c>
      <c r="E39" s="86" t="s">
        <v>4</v>
      </c>
      <c r="F39" s="93">
        <v>43</v>
      </c>
      <c r="G39" s="93">
        <v>37</v>
      </c>
      <c r="H39" s="93">
        <v>0</v>
      </c>
      <c r="I39" s="93">
        <v>80</v>
      </c>
      <c r="J39" s="93">
        <v>69</v>
      </c>
      <c r="K39" s="84">
        <v>744.5</v>
      </c>
      <c r="L39" s="92"/>
      <c r="M39" s="82"/>
      <c r="N39" s="81"/>
      <c r="O39" s="81"/>
      <c r="P39" s="81"/>
      <c r="Q39" s="81"/>
      <c r="R39" s="81"/>
      <c r="S39" s="80"/>
      <c r="T39" s="80"/>
      <c r="U39" s="79"/>
      <c r="V39" s="69">
        <f>K39+M39+U39</f>
        <v>744.5</v>
      </c>
      <c r="W39" s="51">
        <f>X39+Y39+Z39+AA39+AB39</f>
        <v>50</v>
      </c>
      <c r="X39" s="89">
        <v>50</v>
      </c>
      <c r="Y39" s="91"/>
      <c r="Z39" s="91"/>
      <c r="AA39" s="90"/>
      <c r="AB39" s="90"/>
      <c r="AC39" s="65">
        <f>V39+W39</f>
        <v>794.5</v>
      </c>
      <c r="AD39" s="75" t="s">
        <v>3</v>
      </c>
    </row>
    <row r="40" spans="1:30" ht="15.75">
      <c r="A40" s="88">
        <v>26</v>
      </c>
      <c r="B40" s="87" t="s">
        <v>9</v>
      </c>
      <c r="C40" s="87" t="s">
        <v>13</v>
      </c>
      <c r="D40" s="86">
        <v>337</v>
      </c>
      <c r="E40" s="86" t="s">
        <v>4</v>
      </c>
      <c r="F40" s="85">
        <v>62</v>
      </c>
      <c r="G40" s="85">
        <v>86</v>
      </c>
      <c r="H40" s="85">
        <v>0</v>
      </c>
      <c r="I40" s="85">
        <v>148</v>
      </c>
      <c r="J40" s="85">
        <v>132</v>
      </c>
      <c r="K40" s="84">
        <v>1258.3</v>
      </c>
      <c r="L40" s="83"/>
      <c r="M40" s="82"/>
      <c r="N40" s="81"/>
      <c r="O40" s="81"/>
      <c r="P40" s="81"/>
      <c r="Q40" s="81"/>
      <c r="R40" s="81"/>
      <c r="S40" s="80"/>
      <c r="T40" s="80"/>
      <c r="U40" s="79"/>
      <c r="V40" s="69">
        <f>K40+M40+U40</f>
        <v>1258.3</v>
      </c>
      <c r="W40" s="51">
        <f>X40+Y40+Z40+AA40+AB40</f>
        <v>71.599999999999994</v>
      </c>
      <c r="X40" s="89">
        <v>71.599999999999994</v>
      </c>
      <c r="Y40" s="77"/>
      <c r="Z40" s="77"/>
      <c r="AA40" s="76"/>
      <c r="AB40" s="76"/>
      <c r="AC40" s="65">
        <f>V40+W40</f>
        <v>1329.8999999999999</v>
      </c>
      <c r="AD40" s="75" t="s">
        <v>3</v>
      </c>
    </row>
    <row r="41" spans="1:30" ht="15.75">
      <c r="A41" s="88">
        <v>27</v>
      </c>
      <c r="B41" s="87" t="s">
        <v>12</v>
      </c>
      <c r="C41" s="87" t="s">
        <v>11</v>
      </c>
      <c r="D41" s="86">
        <v>337</v>
      </c>
      <c r="E41" s="86" t="s">
        <v>4</v>
      </c>
      <c r="F41" s="85">
        <v>73</v>
      </c>
      <c r="G41" s="85">
        <v>84</v>
      </c>
      <c r="H41" s="85">
        <v>0</v>
      </c>
      <c r="I41" s="85">
        <v>157</v>
      </c>
      <c r="J41" s="85">
        <v>139</v>
      </c>
      <c r="K41" s="84">
        <v>1297.8</v>
      </c>
      <c r="L41" s="83"/>
      <c r="M41" s="82"/>
      <c r="N41" s="81"/>
      <c r="O41" s="81"/>
      <c r="P41" s="81"/>
      <c r="Q41" s="81"/>
      <c r="R41" s="81"/>
      <c r="S41" s="80"/>
      <c r="T41" s="80"/>
      <c r="U41" s="79"/>
      <c r="V41" s="69">
        <f>K41+M41+U41</f>
        <v>1297.8</v>
      </c>
      <c r="W41" s="51">
        <f>X41+Y41+Z41+AA41+AB41</f>
        <v>84.3</v>
      </c>
      <c r="X41" s="78">
        <v>84.3</v>
      </c>
      <c r="Y41" s="77"/>
      <c r="Z41" s="77"/>
      <c r="AA41" s="76"/>
      <c r="AB41" s="76"/>
      <c r="AC41" s="65">
        <f>V41+W41</f>
        <v>1382.1</v>
      </c>
      <c r="AD41" s="75" t="s">
        <v>3</v>
      </c>
    </row>
    <row r="42" spans="1:30" ht="15.75">
      <c r="A42" s="88">
        <v>28</v>
      </c>
      <c r="B42" s="87" t="s">
        <v>9</v>
      </c>
      <c r="C42" s="87" t="s">
        <v>10</v>
      </c>
      <c r="D42" s="86">
        <v>337</v>
      </c>
      <c r="E42" s="86" t="s">
        <v>4</v>
      </c>
      <c r="F42" s="85">
        <v>67</v>
      </c>
      <c r="G42" s="85">
        <v>102</v>
      </c>
      <c r="H42" s="85">
        <v>0</v>
      </c>
      <c r="I42" s="85">
        <v>169</v>
      </c>
      <c r="J42" s="85">
        <v>152</v>
      </c>
      <c r="K42" s="84">
        <v>1383.4</v>
      </c>
      <c r="L42" s="83"/>
      <c r="M42" s="82"/>
      <c r="N42" s="81"/>
      <c r="O42" s="81"/>
      <c r="P42" s="81"/>
      <c r="Q42" s="81"/>
      <c r="R42" s="81"/>
      <c r="S42" s="80"/>
      <c r="T42" s="80"/>
      <c r="U42" s="79"/>
      <c r="V42" s="69">
        <f>K42+M42+U42</f>
        <v>1383.4</v>
      </c>
      <c r="W42" s="51">
        <f>X42+Y42+Z42+AA42+AB42</f>
        <v>77.400000000000006</v>
      </c>
      <c r="X42" s="78">
        <v>77.400000000000006</v>
      </c>
      <c r="Y42" s="77"/>
      <c r="Z42" s="77"/>
      <c r="AA42" s="76"/>
      <c r="AB42" s="76"/>
      <c r="AC42" s="65">
        <f>V42+W42</f>
        <v>1460.8000000000002</v>
      </c>
      <c r="AD42" s="75" t="s">
        <v>3</v>
      </c>
    </row>
    <row r="43" spans="1:30" ht="16.5" thickBot="1">
      <c r="A43" s="74">
        <v>29</v>
      </c>
      <c r="B43" s="73" t="s">
        <v>9</v>
      </c>
      <c r="C43" s="73" t="s">
        <v>8</v>
      </c>
      <c r="D43" s="72">
        <v>337</v>
      </c>
      <c r="E43" s="72" t="s">
        <v>4</v>
      </c>
      <c r="F43" s="71">
        <v>29</v>
      </c>
      <c r="G43" s="71">
        <v>46</v>
      </c>
      <c r="H43" s="71">
        <v>0</v>
      </c>
      <c r="I43" s="71">
        <v>75</v>
      </c>
      <c r="J43" s="71">
        <v>68</v>
      </c>
      <c r="K43" s="36">
        <v>733.7</v>
      </c>
      <c r="L43" s="53"/>
      <c r="M43" s="56"/>
      <c r="N43" s="55"/>
      <c r="O43" s="55"/>
      <c r="P43" s="55"/>
      <c r="Q43" s="55"/>
      <c r="R43" s="55"/>
      <c r="S43" s="54"/>
      <c r="T43" s="54"/>
      <c r="U43" s="70"/>
      <c r="V43" s="69">
        <f>K43+M43+U43</f>
        <v>733.7</v>
      </c>
      <c r="W43" s="51">
        <f>X43+Y43+Z43+AA43+AB43</f>
        <v>33.5</v>
      </c>
      <c r="X43" s="68">
        <v>33.5</v>
      </c>
      <c r="Y43" s="67"/>
      <c r="Z43" s="67"/>
      <c r="AA43" s="66"/>
      <c r="AB43" s="66"/>
      <c r="AC43" s="65">
        <f>V43+W43</f>
        <v>767.2</v>
      </c>
      <c r="AD43" s="64" t="s">
        <v>3</v>
      </c>
    </row>
    <row r="44" spans="1:30" ht="16.5" thickBot="1">
      <c r="A44" s="63"/>
      <c r="B44" s="45" t="s">
        <v>7</v>
      </c>
      <c r="C44" s="45"/>
      <c r="D44" s="62"/>
      <c r="E44" s="62"/>
      <c r="F44" s="60">
        <f>SUM(F15:F43)</f>
        <v>2381</v>
      </c>
      <c r="G44" s="60">
        <f>SUM(G15:G43)</f>
        <v>3236</v>
      </c>
      <c r="H44" s="60">
        <f>SUM(H15:H43)</f>
        <v>0</v>
      </c>
      <c r="I44" s="60">
        <f>SUM(I15:I43)</f>
        <v>5617</v>
      </c>
      <c r="J44" s="60">
        <f>SUM(J15:J43)</f>
        <v>5022</v>
      </c>
      <c r="K44" s="61">
        <f>SUM(K15:K43)</f>
        <v>43843.7</v>
      </c>
      <c r="L44" s="60"/>
      <c r="M44" s="61">
        <f>SUM(M15:M43)</f>
        <v>56</v>
      </c>
      <c r="N44" s="61">
        <f>SUM(N15:N43)</f>
        <v>56</v>
      </c>
      <c r="O44" s="60">
        <f>SUM(O15:O43)</f>
        <v>0</v>
      </c>
      <c r="P44" s="60">
        <f>SUM(P15:P43)</f>
        <v>0</v>
      </c>
      <c r="Q44" s="60">
        <f>SUM(Q15:Q43)</f>
        <v>0</v>
      </c>
      <c r="R44" s="60">
        <f>SUM(R15:R43)</f>
        <v>0</v>
      </c>
      <c r="S44" s="60">
        <f>SUM(S15:S43)</f>
        <v>0</v>
      </c>
      <c r="T44" s="60">
        <f>SUM(T15:T43)</f>
        <v>0</v>
      </c>
      <c r="U44" s="60">
        <f>SUM(U15:U43)</f>
        <v>0</v>
      </c>
      <c r="V44" s="61">
        <f>SUM(V15:V43)</f>
        <v>43899.7</v>
      </c>
      <c r="W44" s="41">
        <f>X44+Y44+Z44+AA44+AB44</f>
        <v>2945.7</v>
      </c>
      <c r="X44" s="61">
        <f>SUM(X15:X43)</f>
        <v>2750.6</v>
      </c>
      <c r="Y44" s="60">
        <f>SUM(Y15:Y43)</f>
        <v>0</v>
      </c>
      <c r="Z44" s="60">
        <f>SUM(Z15:Z43)</f>
        <v>0</v>
      </c>
      <c r="AA44" s="60">
        <f>SUM(AA15:AA43)</f>
        <v>195.1</v>
      </c>
      <c r="AB44" s="60">
        <f>SUM(AB15:AB43)</f>
        <v>0</v>
      </c>
      <c r="AC44" s="61">
        <f>SUM(AC15:AC43)</f>
        <v>46845.400000000009</v>
      </c>
      <c r="AD44" s="60">
        <f>SUM(AD15:AD43)</f>
        <v>0</v>
      </c>
    </row>
    <row r="45" spans="1:30" ht="16.5" thickBot="1">
      <c r="A45" s="59">
        <v>1</v>
      </c>
      <c r="B45" s="58" t="s">
        <v>6</v>
      </c>
      <c r="C45" s="58" t="s">
        <v>5</v>
      </c>
      <c r="D45" s="57">
        <v>337</v>
      </c>
      <c r="E45" s="57" t="s">
        <v>4</v>
      </c>
      <c r="F45" s="25">
        <v>42</v>
      </c>
      <c r="G45" s="25">
        <v>0</v>
      </c>
      <c r="H45" s="25">
        <v>0</v>
      </c>
      <c r="I45" s="25">
        <v>42</v>
      </c>
      <c r="J45" s="25">
        <v>31</v>
      </c>
      <c r="K45" s="36">
        <v>509.5</v>
      </c>
      <c r="L45" s="30"/>
      <c r="M45" s="56"/>
      <c r="N45" s="55"/>
      <c r="O45" s="55"/>
      <c r="P45" s="55"/>
      <c r="Q45" s="55"/>
      <c r="R45" s="55"/>
      <c r="S45" s="54"/>
      <c r="T45" s="54"/>
      <c r="U45" s="53"/>
      <c r="V45" s="52">
        <f>K45+M45+U45</f>
        <v>509.5</v>
      </c>
      <c r="W45" s="51">
        <f>X45+Y45+Z45+AA45+AB45</f>
        <v>48.5</v>
      </c>
      <c r="X45" s="50">
        <v>48.5</v>
      </c>
      <c r="Y45" s="49"/>
      <c r="Z45" s="49"/>
      <c r="AA45" s="48"/>
      <c r="AB45" s="48"/>
      <c r="AC45" s="24">
        <f>V45+W45</f>
        <v>558</v>
      </c>
      <c r="AD45" s="47" t="s">
        <v>3</v>
      </c>
    </row>
    <row r="46" spans="1:30" ht="16.5" thickBot="1">
      <c r="A46" s="46"/>
      <c r="B46" s="45" t="s">
        <v>2</v>
      </c>
      <c r="C46" s="45"/>
      <c r="D46" s="44"/>
      <c r="E46" s="44"/>
      <c r="F46" s="43">
        <f>SUM(F45)</f>
        <v>42</v>
      </c>
      <c r="G46" s="43">
        <f>SUM(G45)</f>
        <v>0</v>
      </c>
      <c r="H46" s="43">
        <f>SUM(H45)</f>
        <v>0</v>
      </c>
      <c r="I46" s="43">
        <f>SUM(I45)</f>
        <v>42</v>
      </c>
      <c r="J46" s="43">
        <f>SUM(J45)</f>
        <v>31</v>
      </c>
      <c r="K46" s="42">
        <f>SUM(K45)</f>
        <v>509.5</v>
      </c>
      <c r="L46" s="39"/>
      <c r="M46" s="39">
        <f>SUM(M45)</f>
        <v>0</v>
      </c>
      <c r="N46" s="39">
        <f>SUM(N45)</f>
        <v>0</v>
      </c>
      <c r="O46" s="39">
        <f>SUM(O45)</f>
        <v>0</v>
      </c>
      <c r="P46" s="39">
        <f>SUM(P45)</f>
        <v>0</v>
      </c>
      <c r="Q46" s="39">
        <f>SUM(Q45)</f>
        <v>0</v>
      </c>
      <c r="R46" s="39">
        <f>SUM(R45)</f>
        <v>0</v>
      </c>
      <c r="S46" s="39">
        <f>SUM(S45)</f>
        <v>0</v>
      </c>
      <c r="T46" s="39">
        <f>SUM(T45)</f>
        <v>0</v>
      </c>
      <c r="U46" s="39">
        <f>SUM(U45)</f>
        <v>0</v>
      </c>
      <c r="V46" s="39">
        <f>SUM(V45)</f>
        <v>509.5</v>
      </c>
      <c r="W46" s="41">
        <f>X46+Y46+Z46+AA46+AB46</f>
        <v>48.5</v>
      </c>
      <c r="X46" s="39">
        <f>SUM(X45)</f>
        <v>48.5</v>
      </c>
      <c r="Y46" s="39">
        <f>SUM(Y45)</f>
        <v>0</v>
      </c>
      <c r="Z46" s="39">
        <f>SUM(Z45)</f>
        <v>0</v>
      </c>
      <c r="AA46" s="39">
        <f>SUM(AA45)</f>
        <v>0</v>
      </c>
      <c r="AB46" s="39">
        <f>SUM(AB45)</f>
        <v>0</v>
      </c>
      <c r="AC46" s="40">
        <f>SUM(AC45)</f>
        <v>558</v>
      </c>
      <c r="AD46" s="39">
        <f>SUM(AD45)</f>
        <v>0</v>
      </c>
    </row>
    <row r="47" spans="1:30" ht="16.5" thickBot="1">
      <c r="A47" s="38"/>
      <c r="B47" s="37" t="s">
        <v>1</v>
      </c>
      <c r="C47" s="26"/>
      <c r="D47" s="26"/>
      <c r="E47" s="26"/>
      <c r="F47" s="25"/>
      <c r="G47" s="25"/>
      <c r="H47" s="25"/>
      <c r="I47" s="25"/>
      <c r="J47" s="25"/>
      <c r="K47" s="36"/>
      <c r="L47" s="35"/>
      <c r="M47" s="34">
        <v>7047.8</v>
      </c>
      <c r="N47" s="33"/>
      <c r="O47" s="33"/>
      <c r="P47" s="33"/>
      <c r="Q47" s="33"/>
      <c r="R47" s="33"/>
      <c r="S47" s="32"/>
      <c r="T47" s="31">
        <v>7047.8</v>
      </c>
      <c r="U47" s="30">
        <v>1200</v>
      </c>
      <c r="V47" s="29">
        <f>M47+U47</f>
        <v>8247.7999999999993</v>
      </c>
      <c r="W47" s="28">
        <f>X47+Y47+Z47+AA47+AB47</f>
        <v>0</v>
      </c>
      <c r="X47" s="27"/>
      <c r="Y47" s="26"/>
      <c r="Z47" s="26"/>
      <c r="AA47" s="25"/>
      <c r="AB47" s="25"/>
      <c r="AC47" s="24">
        <f>V47+W47</f>
        <v>8247.7999999999993</v>
      </c>
      <c r="AD47" s="23">
        <v>1200</v>
      </c>
    </row>
    <row r="48" spans="1:30" ht="16.5" thickBot="1">
      <c r="A48" s="22">
        <v>37</v>
      </c>
      <c r="B48" s="21" t="s">
        <v>0</v>
      </c>
      <c r="C48" s="20"/>
      <c r="D48" s="20"/>
      <c r="E48" s="20"/>
      <c r="F48" s="19">
        <f>-F46+F44+F14</f>
        <v>2890</v>
      </c>
      <c r="G48" s="19">
        <f>-G46+G44+G14</f>
        <v>4091</v>
      </c>
      <c r="H48" s="19">
        <f>-H46+H44+H14</f>
        <v>619</v>
      </c>
      <c r="I48" s="19">
        <f>I14+I44+I46</f>
        <v>7684</v>
      </c>
      <c r="J48" s="19">
        <f>J14+J44+J46</f>
        <v>7077</v>
      </c>
      <c r="K48" s="18">
        <f>K14+K44+K46</f>
        <v>60363</v>
      </c>
      <c r="L48" s="16">
        <v>0</v>
      </c>
      <c r="M48" s="16">
        <f>N48+O48+P48+Q48+R48+S48+T48</f>
        <v>7803.7</v>
      </c>
      <c r="N48" s="16">
        <f>N47+N46+N44+N14</f>
        <v>56</v>
      </c>
      <c r="O48" s="16">
        <f>O47+O46+O44+O14</f>
        <v>699.9</v>
      </c>
      <c r="P48" s="16">
        <f>P47+P46+P44+P14</f>
        <v>0</v>
      </c>
      <c r="Q48" s="16">
        <f>Q47+Q46+Q44+Q14</f>
        <v>0</v>
      </c>
      <c r="R48" s="16">
        <f>R47+R46+R44+R14</f>
        <v>0</v>
      </c>
      <c r="S48" s="16">
        <f>S47+S46+S44+S14</f>
        <v>0</v>
      </c>
      <c r="T48" s="16">
        <f>T47+T46+T44+T14</f>
        <v>7047.8</v>
      </c>
      <c r="U48" s="16">
        <v>1200</v>
      </c>
      <c r="V48" s="16">
        <f>V14+V44+V46+V47</f>
        <v>69366.7</v>
      </c>
      <c r="W48" s="17">
        <f>X48+Y48+Z48+AA48+AB48</f>
        <v>3630.4999999999995</v>
      </c>
      <c r="X48" s="16">
        <f>X47+X46+X44+X14</f>
        <v>3435.3999999999996</v>
      </c>
      <c r="Y48" s="16">
        <f>Y47+Y46+Y44+Y14</f>
        <v>0</v>
      </c>
      <c r="Z48" s="16">
        <f>Z47+Z46+Z44+Z14</f>
        <v>0</v>
      </c>
      <c r="AA48" s="16">
        <f>AA47+AA46+AA44+AA14</f>
        <v>195.1</v>
      </c>
      <c r="AB48" s="16">
        <f>AB47+AB46+AB44+AB14</f>
        <v>0</v>
      </c>
      <c r="AC48" s="16">
        <f>AC14+AC44+AC46+AC47</f>
        <v>72997.200000000012</v>
      </c>
      <c r="AD48" s="16">
        <f>AD47+AD46+AD44+AD14</f>
        <v>1200</v>
      </c>
    </row>
    <row r="49" spans="1:31" ht="15.75">
      <c r="A49" s="11"/>
      <c r="B49" s="15"/>
      <c r="C49" s="14"/>
      <c r="D49" s="13"/>
      <c r="E49" s="12"/>
      <c r="F49" s="12"/>
      <c r="G49" s="12"/>
      <c r="H49" s="12"/>
      <c r="I49" s="12"/>
      <c r="J49" s="11"/>
      <c r="K49" s="5"/>
      <c r="L49" s="2"/>
      <c r="M49" s="2"/>
      <c r="N49" s="2"/>
      <c r="O49" s="2"/>
      <c r="P49" s="2"/>
      <c r="Q49" s="2"/>
      <c r="R49" s="2"/>
      <c r="S49" s="2"/>
      <c r="T49" s="2"/>
      <c r="U49" s="2"/>
      <c r="V49" s="3"/>
      <c r="W49" s="2"/>
      <c r="X49" s="10"/>
      <c r="Y49" s="10"/>
      <c r="Z49" s="10"/>
      <c r="AA49" s="10"/>
      <c r="AB49" s="10"/>
      <c r="AC49" s="2"/>
      <c r="AD49" s="2"/>
      <c r="AE49" s="1"/>
    </row>
    <row r="50" spans="1:31" ht="15.75">
      <c r="A50" s="6"/>
      <c r="B50" s="9"/>
      <c r="C50" s="8"/>
      <c r="D50" s="7"/>
      <c r="E50" s="6"/>
      <c r="F50" s="6"/>
      <c r="G50" s="6"/>
      <c r="H50" s="6"/>
      <c r="I50" s="6"/>
      <c r="J50" s="4"/>
      <c r="K50" s="5"/>
      <c r="L50" s="3"/>
      <c r="M50" s="3"/>
      <c r="N50" s="3"/>
      <c r="O50" s="4"/>
      <c r="P50" s="4"/>
      <c r="Q50" s="4"/>
      <c r="R50" s="4"/>
      <c r="S50" s="4"/>
      <c r="T50" s="4"/>
      <c r="U50" s="4"/>
      <c r="V50" s="4"/>
      <c r="W50" s="2"/>
      <c r="X50" s="3"/>
      <c r="Y50" s="3"/>
      <c r="Z50" s="3"/>
      <c r="AA50" s="3"/>
      <c r="AB50" s="3"/>
      <c r="AC50" s="2"/>
      <c r="AD50" s="2"/>
      <c r="AE50" s="1"/>
    </row>
    <row r="51" spans="1:3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</sheetData>
  <mergeCells count="19">
    <mergeCell ref="J3:J5"/>
    <mergeCell ref="K3:K5"/>
    <mergeCell ref="U3:U5"/>
    <mergeCell ref="A3:A5"/>
    <mergeCell ref="B3:B5"/>
    <mergeCell ref="C3:C5"/>
    <mergeCell ref="D3:D5"/>
    <mergeCell ref="E3:E5"/>
    <mergeCell ref="F3:F5"/>
    <mergeCell ref="B2:E2"/>
    <mergeCell ref="V3:V5"/>
    <mergeCell ref="W3:AB4"/>
    <mergeCell ref="AC3:AC5"/>
    <mergeCell ref="AD3:AD5"/>
    <mergeCell ref="L4:L5"/>
    <mergeCell ref="M4:T4"/>
    <mergeCell ref="G3:G5"/>
    <mergeCell ref="H3:H5"/>
    <mergeCell ref="I3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Telenesti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2014-04-15T12:30:44Z</dcterms:created>
  <dcterms:modified xsi:type="dcterms:W3CDTF">2014-04-15T12:31:18Z</dcterms:modified>
</cp:coreProperties>
</file>