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Ungheni" sheetId="1" r:id="rId1"/>
  </sheets>
  <calcPr calcId="125725"/>
</workbook>
</file>

<file path=xl/calcChain.xml><?xml version="1.0" encoding="utf-8"?>
<calcChain xmlns="http://schemas.openxmlformats.org/spreadsheetml/2006/main">
  <c r="M6" i="1"/>
  <c r="M15" s="1"/>
  <c r="V15" s="1"/>
  <c r="W6"/>
  <c r="M7"/>
  <c r="V7" s="1"/>
  <c r="AC7" s="1"/>
  <c r="W7"/>
  <c r="M8"/>
  <c r="V8" s="1"/>
  <c r="AC8" s="1"/>
  <c r="W8"/>
  <c r="M9"/>
  <c r="V9" s="1"/>
  <c r="AC9" s="1"/>
  <c r="W9"/>
  <c r="M10"/>
  <c r="V10" s="1"/>
  <c r="AC10" s="1"/>
  <c r="W10"/>
  <c r="M11"/>
  <c r="V11" s="1"/>
  <c r="AC11" s="1"/>
  <c r="W11"/>
  <c r="M12"/>
  <c r="V12" s="1"/>
  <c r="AC12" s="1"/>
  <c r="W12"/>
  <c r="M13"/>
  <c r="V13" s="1"/>
  <c r="AC13" s="1"/>
  <c r="W13"/>
  <c r="M14"/>
  <c r="V14" s="1"/>
  <c r="AC14" s="1"/>
  <c r="W14"/>
  <c r="F15"/>
  <c r="F62" s="1"/>
  <c r="G15"/>
  <c r="H15"/>
  <c r="I15"/>
  <c r="J15"/>
  <c r="J62" s="1"/>
  <c r="K15"/>
  <c r="L15"/>
  <c r="N15"/>
  <c r="O15"/>
  <c r="P15"/>
  <c r="Q15"/>
  <c r="R15"/>
  <c r="R62" s="1"/>
  <c r="S15"/>
  <c r="S62" s="1"/>
  <c r="T15"/>
  <c r="U15"/>
  <c r="W15"/>
  <c r="X15"/>
  <c r="Y15"/>
  <c r="Z15"/>
  <c r="AA15"/>
  <c r="AB15"/>
  <c r="M16"/>
  <c r="M53" s="1"/>
  <c r="W16"/>
  <c r="M17"/>
  <c r="V17" s="1"/>
  <c r="AC17" s="1"/>
  <c r="W17"/>
  <c r="M18"/>
  <c r="V18" s="1"/>
  <c r="AC18" s="1"/>
  <c r="W18"/>
  <c r="M19"/>
  <c r="V19" s="1"/>
  <c r="AC19" s="1"/>
  <c r="W19"/>
  <c r="M20"/>
  <c r="V20" s="1"/>
  <c r="AC20" s="1"/>
  <c r="W20"/>
  <c r="M21"/>
  <c r="V21" s="1"/>
  <c r="AC21" s="1"/>
  <c r="W21"/>
  <c r="M22"/>
  <c r="V22" s="1"/>
  <c r="AC22" s="1"/>
  <c r="W22"/>
  <c r="M23"/>
  <c r="V23" s="1"/>
  <c r="AC23" s="1"/>
  <c r="W23"/>
  <c r="M24"/>
  <c r="V24" s="1"/>
  <c r="AC24" s="1"/>
  <c r="W24"/>
  <c r="M25"/>
  <c r="V25" s="1"/>
  <c r="AC25" s="1"/>
  <c r="W25"/>
  <c r="M26"/>
  <c r="V26" s="1"/>
  <c r="AC26" s="1"/>
  <c r="W26"/>
  <c r="M27"/>
  <c r="V27" s="1"/>
  <c r="AC27" s="1"/>
  <c r="W27"/>
  <c r="M28"/>
  <c r="V28" s="1"/>
  <c r="AC28" s="1"/>
  <c r="W28"/>
  <c r="M29"/>
  <c r="V29" s="1"/>
  <c r="AC29" s="1"/>
  <c r="W29"/>
  <c r="M30"/>
  <c r="V30" s="1"/>
  <c r="AC30" s="1"/>
  <c r="W30"/>
  <c r="M31"/>
  <c r="V31" s="1"/>
  <c r="AC31" s="1"/>
  <c r="W31"/>
  <c r="M32"/>
  <c r="V32" s="1"/>
  <c r="AC32" s="1"/>
  <c r="W32"/>
  <c r="M33"/>
  <c r="V33" s="1"/>
  <c r="AC33" s="1"/>
  <c r="W33"/>
  <c r="M34"/>
  <c r="V34" s="1"/>
  <c r="AC34" s="1"/>
  <c r="W34"/>
  <c r="M35"/>
  <c r="V35" s="1"/>
  <c r="AC35" s="1"/>
  <c r="W35"/>
  <c r="M36"/>
  <c r="V36" s="1"/>
  <c r="AC36" s="1"/>
  <c r="W36"/>
  <c r="M37"/>
  <c r="V37" s="1"/>
  <c r="AC37" s="1"/>
  <c r="W37"/>
  <c r="M38"/>
  <c r="V38" s="1"/>
  <c r="AC38" s="1"/>
  <c r="W38"/>
  <c r="M39"/>
  <c r="V39" s="1"/>
  <c r="AC39" s="1"/>
  <c r="W39"/>
  <c r="M40"/>
  <c r="V40" s="1"/>
  <c r="AC40" s="1"/>
  <c r="W40"/>
  <c r="M41"/>
  <c r="V41" s="1"/>
  <c r="AC41" s="1"/>
  <c r="W41"/>
  <c r="M42"/>
  <c r="V42" s="1"/>
  <c r="AC42" s="1"/>
  <c r="W42"/>
  <c r="M43"/>
  <c r="V43" s="1"/>
  <c r="AC43" s="1"/>
  <c r="W43"/>
  <c r="M44"/>
  <c r="V44" s="1"/>
  <c r="AC44" s="1"/>
  <c r="W44"/>
  <c r="M45"/>
  <c r="V45" s="1"/>
  <c r="AC45" s="1"/>
  <c r="W45"/>
  <c r="M46"/>
  <c r="V46" s="1"/>
  <c r="AC46" s="1"/>
  <c r="W46"/>
  <c r="M47"/>
  <c r="V47" s="1"/>
  <c r="AC47" s="1"/>
  <c r="W47"/>
  <c r="M48"/>
  <c r="V48" s="1"/>
  <c r="AC48" s="1"/>
  <c r="W48"/>
  <c r="M49"/>
  <c r="V49" s="1"/>
  <c r="AC49" s="1"/>
  <c r="W49"/>
  <c r="M50"/>
  <c r="V50" s="1"/>
  <c r="AC50" s="1"/>
  <c r="W50"/>
  <c r="M51"/>
  <c r="V51" s="1"/>
  <c r="AC51" s="1"/>
  <c r="W51"/>
  <c r="M52"/>
  <c r="V52" s="1"/>
  <c r="AC52" s="1"/>
  <c r="W52"/>
  <c r="F53"/>
  <c r="G53"/>
  <c r="H53"/>
  <c r="I53"/>
  <c r="J53"/>
  <c r="K53"/>
  <c r="L53"/>
  <c r="N53"/>
  <c r="O53"/>
  <c r="P53"/>
  <c r="Q53"/>
  <c r="R53"/>
  <c r="S53"/>
  <c r="T53"/>
  <c r="U53"/>
  <c r="W53"/>
  <c r="X53"/>
  <c r="Y53"/>
  <c r="Z53"/>
  <c r="AA53"/>
  <c r="AB53"/>
  <c r="M54"/>
  <c r="V54" s="1"/>
  <c r="AC54" s="1"/>
  <c r="W54"/>
  <c r="M55"/>
  <c r="V55" s="1"/>
  <c r="AC55" s="1"/>
  <c r="W55"/>
  <c r="M56"/>
  <c r="M59" s="1"/>
  <c r="W56"/>
  <c r="M57"/>
  <c r="V57" s="1"/>
  <c r="AC57" s="1"/>
  <c r="W57"/>
  <c r="M58"/>
  <c r="V58" s="1"/>
  <c r="AC58" s="1"/>
  <c r="W58"/>
  <c r="F59"/>
  <c r="G59"/>
  <c r="H59"/>
  <c r="I59"/>
  <c r="J59"/>
  <c r="K59"/>
  <c r="L59"/>
  <c r="N59"/>
  <c r="O59"/>
  <c r="P59"/>
  <c r="Q59"/>
  <c r="R59"/>
  <c r="S59"/>
  <c r="T59"/>
  <c r="U59"/>
  <c r="W59"/>
  <c r="X59"/>
  <c r="Y59"/>
  <c r="Z59"/>
  <c r="AA59"/>
  <c r="AB59"/>
  <c r="M61"/>
  <c r="V61" s="1"/>
  <c r="W61"/>
  <c r="G62"/>
  <c r="H62"/>
  <c r="I62"/>
  <c r="K62"/>
  <c r="L62"/>
  <c r="P62"/>
  <c r="Q62"/>
  <c r="M62" s="1"/>
  <c r="U62"/>
  <c r="W62"/>
  <c r="X62"/>
  <c r="Y62"/>
  <c r="Z62"/>
  <c r="AA62"/>
  <c r="AB62"/>
  <c r="AC15" l="1"/>
  <c r="V56"/>
  <c r="V6"/>
  <c r="AC6" s="1"/>
  <c r="V16"/>
  <c r="AC56" l="1"/>
  <c r="V59"/>
  <c r="AC59" s="1"/>
  <c r="AC16"/>
  <c r="V53"/>
  <c r="AC53" l="1"/>
  <c r="V62"/>
  <c r="AC62" s="1"/>
</calcChain>
</file>

<file path=xl/sharedStrings.xml><?xml version="1.0" encoding="utf-8"?>
<sst xmlns="http://schemas.openxmlformats.org/spreadsheetml/2006/main" count="245" uniqueCount="140">
  <si>
    <t>Total general</t>
  </si>
  <si>
    <t xml:space="preserve">Direcția de Învățămînt </t>
  </si>
  <si>
    <t>mijloace nedistribuite</t>
  </si>
  <si>
    <t>x</t>
  </si>
  <si>
    <t>Total  șc.pr./șc.pr.gradinita</t>
  </si>
  <si>
    <t>română</t>
  </si>
  <si>
    <t>sat.Drujba</t>
  </si>
  <si>
    <t>Şc-grad.primară Drujba</t>
  </si>
  <si>
    <t>sat Rezina</t>
  </si>
  <si>
    <t>Şc-grad.primară Rezina</t>
  </si>
  <si>
    <t>sat Grozasca</t>
  </si>
  <si>
    <t>Şc-grad.primară Grozasca</t>
  </si>
  <si>
    <t>Total şcoli primare</t>
  </si>
  <si>
    <t>or.Ungheni</t>
  </si>
  <si>
    <t>Şc. Prim."S.Vangheli"</t>
  </si>
  <si>
    <t>Total gimnazii</t>
  </si>
  <si>
    <t>sat Petreşti</t>
  </si>
  <si>
    <t>Gimnaziul "Gaudeamus"</t>
  </si>
  <si>
    <t>sat.Costuleni</t>
  </si>
  <si>
    <t xml:space="preserve"> Gimnaziul Costuleni</t>
  </si>
  <si>
    <t>sat.Cetireni</t>
  </si>
  <si>
    <t xml:space="preserve"> Gimnaziul Cetireni</t>
  </si>
  <si>
    <t>rusă</t>
  </si>
  <si>
    <t>sat Cioropcani</t>
  </si>
  <si>
    <t>Gimnaziul Cioropcani</t>
  </si>
  <si>
    <t>sat Manoileşti</t>
  </si>
  <si>
    <t>Gimnaziul Manoileşti</t>
  </si>
  <si>
    <t>sat Todireşti</t>
  </si>
  <si>
    <t>Gimnaziul Todireşti</t>
  </si>
  <si>
    <t>sat Rădenii Vechi</t>
  </si>
  <si>
    <t>Gimnaziul.Rădenii Vechi</t>
  </si>
  <si>
    <t>sat. Buşila</t>
  </si>
  <si>
    <t>Gimnaziul.Buşila</t>
  </si>
  <si>
    <t>sat Stolniceni</t>
  </si>
  <si>
    <t>Gimnaziul Stolniceni</t>
  </si>
  <si>
    <t>sat Floreşti</t>
  </si>
  <si>
    <t>Gimnaziul Buciumeni</t>
  </si>
  <si>
    <t>sat Semeni</t>
  </si>
  <si>
    <t>Gimnaziul Semeni</t>
  </si>
  <si>
    <t>sat Zagarancea</t>
  </si>
  <si>
    <t>Gimnaziul Zagarancea</t>
  </si>
  <si>
    <t>sat Gherman</t>
  </si>
  <si>
    <t xml:space="preserve">Gimnaziul Gherman </t>
  </si>
  <si>
    <t>sat Bumbăta</t>
  </si>
  <si>
    <t>Gimnaziul Bumbăta</t>
  </si>
  <si>
    <t>sat Morenii Noi</t>
  </si>
  <si>
    <t>Gimnaziul Morenii Noi</t>
  </si>
  <si>
    <t>sat Buzduganii de Sus</t>
  </si>
  <si>
    <t>Gimnaziul Buzduganii de sus</t>
  </si>
  <si>
    <t>sat Valea Mare</t>
  </si>
  <si>
    <t>Gimnaziul "Andrei Chivriga"</t>
  </si>
  <si>
    <t>sat Frăsîneşti</t>
  </si>
  <si>
    <t>Gimnaziul Frăsîneşti</t>
  </si>
  <si>
    <t>sat Hîrceşti</t>
  </si>
  <si>
    <t>Gimnaziul Hîrceşti</t>
  </si>
  <si>
    <t>sat Floriţoaia Veche</t>
  </si>
  <si>
    <t>Gimnaziul Floriţoaia Veche</t>
  </si>
  <si>
    <t>sat Floriţoaia Nouă</t>
  </si>
  <si>
    <t>Gimnaziul Floriţoaia Nouă</t>
  </si>
  <si>
    <t>sat Chirileni</t>
  </si>
  <si>
    <t>Gimnaziul Chirileni</t>
  </si>
  <si>
    <t>sat.Unţeşti</t>
  </si>
  <si>
    <t>Gimnaziul Unţeşti</t>
  </si>
  <si>
    <t>sat Grăseni</t>
  </si>
  <si>
    <t>Gimnaziul Grăseni</t>
  </si>
  <si>
    <t>sat Ţîghira</t>
  </si>
  <si>
    <t>Gimnaziul "Gr.Vieru"</t>
  </si>
  <si>
    <t>sat.Negurenii Vechi</t>
  </si>
  <si>
    <t xml:space="preserve">Gimnaziul Negurenii Vechi </t>
  </si>
  <si>
    <t>sat.Teşcureni</t>
  </si>
  <si>
    <t>Gimnaziul Teşcureni</t>
  </si>
  <si>
    <t>sat.Agronomovca</t>
  </si>
  <si>
    <t>Gimnaziul Agronomovca</t>
  </si>
  <si>
    <t>sat.Pîrliţa</t>
  </si>
  <si>
    <t>Gimnaziul "Ion Vătămanu"</t>
  </si>
  <si>
    <t>sat.Alexeevca</t>
  </si>
  <si>
    <t>Gimnaziul Alexeevca</t>
  </si>
  <si>
    <t>sat.Sîneşti</t>
  </si>
  <si>
    <t>Gimnaziul Sîneşti</t>
  </si>
  <si>
    <t>sat. Măgurele</t>
  </si>
  <si>
    <t>Gimnaziul "V.Badiu"</t>
  </si>
  <si>
    <t>sat.Boghenii Noi,</t>
  </si>
  <si>
    <t>Gimnaziul  "A.Popovici "</t>
  </si>
  <si>
    <t>sat.Condrăteşti</t>
  </si>
  <si>
    <t>Gimnaziul "Pavel Buruiană"</t>
  </si>
  <si>
    <t>sat.Cornova</t>
  </si>
  <si>
    <t>Gimnaziul "Paul Mihail "</t>
  </si>
  <si>
    <t>sat.Năpădeni</t>
  </si>
  <si>
    <t xml:space="preserve">Gimnaziul Năpădeni </t>
  </si>
  <si>
    <t>sat.Corneşti</t>
  </si>
  <si>
    <t>Gimnaziul Corneşti</t>
  </si>
  <si>
    <t>Total licee</t>
  </si>
  <si>
    <t>sat.Sculeni</t>
  </si>
  <si>
    <t>L.T. Sculeni</t>
  </si>
  <si>
    <t>sat.Măcăreşti</t>
  </si>
  <si>
    <t>L.T. "Elada"</t>
  </si>
  <si>
    <t>rom/rusă</t>
  </si>
  <si>
    <t>L.T." A.Mateevici"</t>
  </si>
  <si>
    <t>or.Corneşti</t>
  </si>
  <si>
    <t>L.T. "D.Cantemir"</t>
  </si>
  <si>
    <t>rusă/român</t>
  </si>
  <si>
    <t>L.T."A.Puşkin"</t>
  </si>
  <si>
    <t>L.T. "Gh.Asachi"</t>
  </si>
  <si>
    <t>L.T." I.Creangă"</t>
  </si>
  <si>
    <t>L.T. "M.Eminescu"</t>
  </si>
  <si>
    <t>L.T. "V.Alecsandri"</t>
  </si>
  <si>
    <t>29=22+23</t>
  </si>
  <si>
    <t>22=11+13+21</t>
  </si>
  <si>
    <t>Alte venituri</t>
  </si>
  <si>
    <t>grupe pregătitoare</t>
  </si>
  <si>
    <t>p/u studierea limbilor minorităţilor</t>
  </si>
  <si>
    <t xml:space="preserve">Pentru zona de securitate </t>
  </si>
  <si>
    <t>Alimentaţia  elevilor    cl.I-IV</t>
  </si>
  <si>
    <t>Total (mii lei)</t>
  </si>
  <si>
    <t>Mijloace nedistribuite</t>
  </si>
  <si>
    <t>Altele</t>
  </si>
  <si>
    <t>Procurări</t>
  </si>
  <si>
    <t>Reparații</t>
  </si>
  <si>
    <t>Acoperirea deficitului bugetar</t>
  </si>
  <si>
    <t>Cazarea în cămin</t>
  </si>
  <si>
    <t>Transportarea elevilor</t>
  </si>
  <si>
    <t xml:space="preserve">din care repartizat la data decembrie 2013 </t>
  </si>
  <si>
    <t>Deficitul bugetar estimat (mii lei)</t>
  </si>
  <si>
    <t>Fondul p/u ed.incluzivă                    (mii lei)</t>
  </si>
  <si>
    <t>Bugetul total al şcolii           (mii lei)</t>
  </si>
  <si>
    <t xml:space="preserve">Finanţarea în afara formulei </t>
  </si>
  <si>
    <t>Bugetul calculat pe bază de formulă, plus componenta raională și alocatiile pentru ed.incluzivă        (mii lei)</t>
  </si>
  <si>
    <t>Repartiza   rea mijl.financiare din fondul pentru ed.incluzivă (mii lei)</t>
  </si>
  <si>
    <t xml:space="preserve">                                                         Componenta raională, </t>
  </si>
  <si>
    <t>Bugetul calculat în bază de formulă (mii lei)</t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</si>
  <si>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</t>
    </r>
    <r>
      <rPr>
        <b/>
        <sz val="10"/>
        <color indexed="10"/>
        <rFont val="Times New Roman"/>
        <family val="1"/>
      </rPr>
      <t>1.10.2013</t>
    </r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</si>
  <si>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</si>
  <si>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t>Nr. efectiv  de elevi cl X-XII</t>
  </si>
  <si>
    <t>Nr. efectiv  de elevi        cl  V-IX</t>
  </si>
  <si>
    <t>Nr. efectiv  de elevi        cl  I-IV</t>
  </si>
  <si>
    <t>Limba de predare</t>
  </si>
  <si>
    <t>Tip instituţie</t>
  </si>
  <si>
    <t>Localitatea</t>
  </si>
  <si>
    <t xml:space="preserve">Denumirea instituţiei </t>
  </si>
  <si>
    <t xml:space="preserve">Ungheni                                        Informație privind calcularea  bugetului instituțiilor de învățămînt pentru a.2014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</si>
</sst>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&quot; &quot;#,##0.00&quot;    &quot;;&quot;-&quot;#,##0.00&quot;    &quot;;&quot; -&quot;#&quot;    &quot;;&quot; &quot;@&quot; &quot;"/>
    <numFmt numFmtId="166" formatCode="#,##0.00&quot; &quot;[$руб.-419];[Red]&quot;-&quot;#,##0.00&quot; &quot;[$руб.-419]"/>
  </numFmts>
  <fonts count="3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</font>
    <font>
      <b/>
      <sz val="7.5"/>
      <name val="Times New Roman"/>
      <family val="1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Times New Roman"/>
      <family val="1"/>
    </font>
    <font>
      <sz val="10"/>
      <name val="Arial"/>
      <family val="2"/>
      <charset val="204"/>
    </font>
    <font>
      <sz val="9"/>
      <color indexed="8"/>
      <name val="Times New Roman"/>
      <family val="1"/>
    </font>
    <font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b/>
      <sz val="8"/>
      <name val="Arial"/>
      <family val="2"/>
      <charset val="204"/>
    </font>
    <font>
      <sz val="10"/>
      <name val="Arial"/>
      <family val="2"/>
    </font>
    <font>
      <b/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</font>
    <font>
      <b/>
      <sz val="14"/>
      <name val="Arial"/>
      <family val="2"/>
      <charset val="204"/>
    </font>
    <font>
      <sz val="11"/>
      <color indexed="8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Border="0" applyProtection="0"/>
    <xf numFmtId="0" fontId="5" fillId="0" borderId="0"/>
    <xf numFmtId="165" fontId="27" fillId="0" borderId="0" applyFont="0" applyBorder="0" applyProtection="0"/>
    <xf numFmtId="0" fontId="28" fillId="0" borderId="0" applyNumberFormat="0" applyBorder="0" applyProtection="0">
      <alignment horizontal="center"/>
    </xf>
    <xf numFmtId="0" fontId="28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29" fillId="0" borderId="0" applyNumberFormat="0" applyBorder="0" applyProtection="0"/>
    <xf numFmtId="166" fontId="29" fillId="0" borderId="0" applyBorder="0" applyProtection="0"/>
    <xf numFmtId="0" fontId="1" fillId="0" borderId="0" applyNumberFormat="0" applyBorder="0" applyProtection="0"/>
    <xf numFmtId="0" fontId="30" fillId="0" borderId="0"/>
  </cellStyleXfs>
  <cellXfs count="304">
    <xf numFmtId="0" fontId="0" fillId="0" borderId="0" xfId="0"/>
    <xf numFmtId="3" fontId="2" fillId="2" borderId="1" xfId="1" applyNumberFormat="1" applyFont="1" applyFill="1" applyBorder="1"/>
    <xf numFmtId="164" fontId="3" fillId="2" borderId="2" xfId="1" applyNumberFormat="1" applyFont="1" applyFill="1" applyBorder="1" applyAlignment="1">
      <alignment horizontal="right"/>
    </xf>
    <xf numFmtId="164" fontId="3" fillId="2" borderId="1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right"/>
    </xf>
    <xf numFmtId="164" fontId="3" fillId="2" borderId="3" xfId="1" applyNumberFormat="1" applyFont="1" applyFill="1" applyBorder="1" applyAlignment="1">
      <alignment horizontal="right"/>
    </xf>
    <xf numFmtId="164" fontId="4" fillId="2" borderId="1" xfId="1" applyNumberFormat="1" applyFont="1" applyFill="1" applyBorder="1" applyAlignment="1"/>
    <xf numFmtId="164" fontId="3" fillId="2" borderId="1" xfId="1" applyNumberFormat="1" applyFont="1" applyFill="1" applyBorder="1" applyAlignment="1"/>
    <xf numFmtId="164" fontId="3" fillId="2" borderId="4" xfId="1" applyNumberFormat="1" applyFont="1" applyFill="1" applyBorder="1" applyAlignment="1"/>
    <xf numFmtId="3" fontId="3" fillId="2" borderId="2" xfId="1" applyNumberFormat="1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center"/>
    </xf>
    <xf numFmtId="3" fontId="3" fillId="2" borderId="1" xfId="1" applyNumberFormat="1" applyFont="1" applyFill="1" applyBorder="1"/>
    <xf numFmtId="0" fontId="3" fillId="2" borderId="1" xfId="2" applyFont="1" applyFill="1" applyBorder="1" applyAlignment="1">
      <alignment horizontal="left" wrapText="1"/>
    </xf>
    <xf numFmtId="3" fontId="6" fillId="2" borderId="1" xfId="1" applyNumberFormat="1" applyFont="1" applyFill="1" applyBorder="1" applyAlignment="1">
      <alignment horizontal="center"/>
    </xf>
    <xf numFmtId="3" fontId="7" fillId="0" borderId="5" xfId="1" applyNumberFormat="1" applyFont="1" applyFill="1" applyBorder="1"/>
    <xf numFmtId="164" fontId="8" fillId="0" borderId="6" xfId="1" applyNumberFormat="1" applyFont="1" applyFill="1" applyBorder="1" applyAlignment="1">
      <alignment horizontal="right"/>
    </xf>
    <xf numFmtId="3" fontId="7" fillId="3" borderId="7" xfId="1" applyNumberFormat="1" applyFont="1" applyFill="1" applyBorder="1" applyAlignment="1">
      <alignment horizontal="center"/>
    </xf>
    <xf numFmtId="3" fontId="7" fillId="3" borderId="8" xfId="1" applyNumberFormat="1" applyFont="1" applyFill="1" applyBorder="1" applyAlignment="1">
      <alignment horizontal="center"/>
    </xf>
    <xf numFmtId="3" fontId="7" fillId="3" borderId="8" xfId="1" applyNumberFormat="1" applyFont="1" applyFill="1" applyBorder="1" applyAlignment="1">
      <alignment horizontal="right"/>
    </xf>
    <xf numFmtId="164" fontId="7" fillId="3" borderId="9" xfId="1" applyNumberFormat="1" applyFont="1" applyFill="1" applyBorder="1" applyAlignment="1">
      <alignment horizontal="right"/>
    </xf>
    <xf numFmtId="164" fontId="8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6" fillId="3" borderId="11" xfId="0" applyFont="1" applyFill="1" applyBorder="1" applyAlignment="1"/>
    <xf numFmtId="3" fontId="8" fillId="3" borderId="12" xfId="1" applyNumberFormat="1" applyFont="1" applyFill="1" applyBorder="1" applyAlignment="1"/>
    <xf numFmtId="3" fontId="8" fillId="3" borderId="8" xfId="1" applyNumberFormat="1" applyFont="1" applyFill="1" applyBorder="1" applyAlignment="1"/>
    <xf numFmtId="164" fontId="6" fillId="3" borderId="8" xfId="1" applyNumberFormat="1" applyFont="1" applyFill="1" applyBorder="1" applyAlignment="1"/>
    <xf numFmtId="164" fontId="8" fillId="3" borderId="13" xfId="1" applyNumberFormat="1" applyFont="1" applyFill="1" applyBorder="1" applyAlignment="1"/>
    <xf numFmtId="3" fontId="6" fillId="0" borderId="0" xfId="1" applyNumberFormat="1" applyFont="1" applyFill="1" applyBorder="1" applyAlignment="1"/>
    <xf numFmtId="164" fontId="8" fillId="0" borderId="5" xfId="1" applyNumberFormat="1" applyFont="1" applyFill="1" applyBorder="1" applyAlignment="1"/>
    <xf numFmtId="3" fontId="8" fillId="0" borderId="7" xfId="1" applyNumberFormat="1" applyFont="1" applyBorder="1" applyAlignment="1">
      <alignment horizontal="right"/>
    </xf>
    <xf numFmtId="3" fontId="8" fillId="4" borderId="7" xfId="1" applyNumberFormat="1" applyFont="1" applyFill="1" applyBorder="1" applyAlignment="1">
      <alignment horizontal="right"/>
    </xf>
    <xf numFmtId="3" fontId="9" fillId="4" borderId="8" xfId="1" applyNumberFormat="1" applyFont="1" applyFill="1" applyBorder="1" applyAlignment="1">
      <alignment horizontal="center"/>
    </xf>
    <xf numFmtId="3" fontId="8" fillId="0" borderId="8" xfId="1" applyNumberFormat="1" applyFont="1" applyBorder="1" applyAlignment="1">
      <alignment horizontal="center"/>
    </xf>
    <xf numFmtId="3" fontId="8" fillId="0" borderId="8" xfId="1" applyNumberFormat="1" applyFont="1" applyBorder="1"/>
    <xf numFmtId="3" fontId="8" fillId="0" borderId="8" xfId="1" applyNumberFormat="1" applyFont="1" applyBorder="1" applyAlignment="1">
      <alignment wrapText="1"/>
    </xf>
    <xf numFmtId="3" fontId="6" fillId="0" borderId="13" xfId="1" applyNumberFormat="1" applyFont="1" applyFill="1" applyBorder="1" applyAlignment="1">
      <alignment horizontal="center"/>
    </xf>
    <xf numFmtId="3" fontId="10" fillId="3" borderId="14" xfId="1" applyNumberFormat="1" applyFont="1" applyFill="1" applyBorder="1" applyAlignment="1">
      <alignment horizontal="center"/>
    </xf>
    <xf numFmtId="164" fontId="7" fillId="3" borderId="14" xfId="1" applyNumberFormat="1" applyFont="1" applyFill="1" applyBorder="1" applyAlignment="1">
      <alignment horizontal="right"/>
    </xf>
    <xf numFmtId="164" fontId="8" fillId="3" borderId="14" xfId="1" applyNumberFormat="1" applyFont="1" applyFill="1" applyBorder="1" applyAlignment="1">
      <alignment horizontal="center"/>
    </xf>
    <xf numFmtId="164" fontId="8" fillId="3" borderId="14" xfId="1" applyNumberFormat="1" applyFont="1" applyFill="1" applyBorder="1" applyAlignment="1">
      <alignment horizontal="right"/>
    </xf>
    <xf numFmtId="164" fontId="8" fillId="3" borderId="15" xfId="1" applyNumberFormat="1" applyFont="1" applyFill="1" applyBorder="1" applyAlignment="1">
      <alignment horizontal="right"/>
    </xf>
    <xf numFmtId="164" fontId="8" fillId="3" borderId="16" xfId="1" applyNumberFormat="1" applyFont="1" applyFill="1" applyBorder="1" applyAlignment="1"/>
    <xf numFmtId="164" fontId="8" fillId="3" borderId="14" xfId="1" applyNumberFormat="1" applyFont="1" applyFill="1" applyBorder="1" applyAlignment="1"/>
    <xf numFmtId="164" fontId="8" fillId="3" borderId="17" xfId="1" applyNumberFormat="1" applyFont="1" applyFill="1" applyBorder="1" applyAlignment="1"/>
    <xf numFmtId="164" fontId="8" fillId="3" borderId="18" xfId="1" applyNumberFormat="1" applyFont="1" applyFill="1" applyBorder="1" applyAlignment="1"/>
    <xf numFmtId="164" fontId="8" fillId="3" borderId="19" xfId="1" applyNumberFormat="1" applyFont="1" applyFill="1" applyBorder="1" applyAlignment="1"/>
    <xf numFmtId="3" fontId="8" fillId="3" borderId="20" xfId="1" applyNumberFormat="1" applyFont="1" applyFill="1" applyBorder="1" applyAlignment="1">
      <alignment horizontal="right"/>
    </xf>
    <xf numFmtId="3" fontId="8" fillId="3" borderId="14" xfId="1" applyNumberFormat="1" applyFont="1" applyFill="1" applyBorder="1" applyAlignment="1">
      <alignment horizontal="right"/>
    </xf>
    <xf numFmtId="3" fontId="9" fillId="3" borderId="14" xfId="1" applyNumberFormat="1" applyFont="1" applyFill="1" applyBorder="1" applyAlignment="1">
      <alignment horizontal="center"/>
    </xf>
    <xf numFmtId="3" fontId="8" fillId="3" borderId="14" xfId="1" applyNumberFormat="1" applyFont="1" applyFill="1" applyBorder="1" applyAlignment="1">
      <alignment horizontal="center"/>
    </xf>
    <xf numFmtId="3" fontId="6" fillId="3" borderId="14" xfId="1" applyNumberFormat="1" applyFont="1" applyFill="1" applyBorder="1"/>
    <xf numFmtId="3" fontId="6" fillId="3" borderId="14" xfId="1" applyNumberFormat="1" applyFont="1" applyFill="1" applyBorder="1" applyAlignment="1">
      <alignment horizontal="center"/>
    </xf>
    <xf numFmtId="3" fontId="11" fillId="2" borderId="21" xfId="1" applyNumberFormat="1" applyFont="1" applyFill="1" applyBorder="1" applyAlignment="1">
      <alignment horizontal="center"/>
    </xf>
    <xf numFmtId="164" fontId="12" fillId="2" borderId="22" xfId="1" applyNumberFormat="1" applyFont="1" applyFill="1" applyBorder="1" applyAlignment="1">
      <alignment horizontal="right"/>
    </xf>
    <xf numFmtId="164" fontId="12" fillId="2" borderId="23" xfId="1" applyNumberFormat="1" applyFont="1" applyFill="1" applyBorder="1" applyAlignment="1">
      <alignment horizontal="center"/>
    </xf>
    <xf numFmtId="164" fontId="12" fillId="2" borderId="23" xfId="1" applyNumberFormat="1" applyFont="1" applyFill="1" applyBorder="1" applyAlignment="1">
      <alignment horizontal="right"/>
    </xf>
    <xf numFmtId="164" fontId="12" fillId="2" borderId="24" xfId="1" applyNumberFormat="1" applyFont="1" applyFill="1" applyBorder="1" applyAlignment="1">
      <alignment horizontal="right"/>
    </xf>
    <xf numFmtId="164" fontId="12" fillId="2" borderId="25" xfId="1" applyNumberFormat="1" applyFont="1" applyFill="1" applyBorder="1" applyAlignment="1">
      <alignment horizontal="right"/>
    </xf>
    <xf numFmtId="164" fontId="12" fillId="2" borderId="26" xfId="1" applyNumberFormat="1" applyFont="1" applyFill="1" applyBorder="1" applyAlignment="1"/>
    <xf numFmtId="164" fontId="12" fillId="2" borderId="23" xfId="1" applyNumberFormat="1" applyFont="1" applyFill="1" applyBorder="1" applyAlignment="1"/>
    <xf numFmtId="164" fontId="12" fillId="2" borderId="22" xfId="1" applyNumberFormat="1" applyFont="1" applyFill="1" applyBorder="1" applyAlignment="1"/>
    <xf numFmtId="164" fontId="12" fillId="2" borderId="25" xfId="1" applyNumberFormat="1" applyFont="1" applyFill="1" applyBorder="1" applyAlignment="1"/>
    <xf numFmtId="164" fontId="12" fillId="2" borderId="21" xfId="1" applyNumberFormat="1" applyFont="1" applyFill="1" applyBorder="1" applyAlignment="1"/>
    <xf numFmtId="3" fontId="12" fillId="2" borderId="23" xfId="1" applyNumberFormat="1" applyFont="1" applyFill="1" applyBorder="1" applyAlignment="1">
      <alignment horizontal="right"/>
    </xf>
    <xf numFmtId="3" fontId="12" fillId="2" borderId="27" xfId="1" applyNumberFormat="1" applyFont="1" applyFill="1" applyBorder="1" applyAlignment="1">
      <alignment horizontal="right"/>
    </xf>
    <xf numFmtId="3" fontId="12" fillId="2" borderId="27" xfId="1" applyNumberFormat="1" applyFont="1" applyFill="1" applyBorder="1" applyAlignment="1">
      <alignment horizontal="center"/>
    </xf>
    <xf numFmtId="3" fontId="12" fillId="2" borderId="27" xfId="1" applyNumberFormat="1" applyFont="1" applyFill="1" applyBorder="1"/>
    <xf numFmtId="3" fontId="6" fillId="2" borderId="28" xfId="1" applyNumberFormat="1" applyFont="1" applyFill="1" applyBorder="1" applyAlignment="1">
      <alignment horizontal="center"/>
    </xf>
    <xf numFmtId="3" fontId="10" fillId="3" borderId="29" xfId="1" applyNumberFormat="1" applyFont="1" applyFill="1" applyBorder="1" applyAlignment="1">
      <alignment horizontal="center"/>
    </xf>
    <xf numFmtId="164" fontId="8" fillId="3" borderId="6" xfId="1" applyNumberFormat="1" applyFont="1" applyFill="1" applyBorder="1" applyAlignment="1">
      <alignment horizontal="right"/>
    </xf>
    <xf numFmtId="3" fontId="13" fillId="3" borderId="30" xfId="1" applyNumberFormat="1" applyFont="1" applyFill="1" applyBorder="1" applyAlignment="1">
      <alignment horizontal="center"/>
    </xf>
    <xf numFmtId="3" fontId="13" fillId="3" borderId="31" xfId="1" applyNumberFormat="1" applyFont="1" applyFill="1" applyBorder="1" applyAlignment="1">
      <alignment horizontal="center"/>
    </xf>
    <xf numFmtId="164" fontId="6" fillId="3" borderId="31" xfId="1" applyNumberFormat="1" applyFont="1" applyFill="1" applyBorder="1" applyAlignment="1">
      <alignment horizontal="right"/>
    </xf>
    <xf numFmtId="164" fontId="8" fillId="3" borderId="9" xfId="1" applyNumberFormat="1" applyFont="1" applyFill="1" applyBorder="1" applyAlignment="1">
      <alignment horizontal="right"/>
    </xf>
    <xf numFmtId="164" fontId="8" fillId="3" borderId="10" xfId="1" applyNumberFormat="1" applyFont="1" applyFill="1" applyBorder="1" applyAlignment="1">
      <alignment horizontal="right"/>
    </xf>
    <xf numFmtId="3" fontId="13" fillId="3" borderId="32" xfId="1" applyNumberFormat="1" applyFont="1" applyFill="1" applyBorder="1" applyAlignment="1">
      <alignment horizontal="right"/>
    </xf>
    <xf numFmtId="3" fontId="6" fillId="3" borderId="33" xfId="1" applyNumberFormat="1" applyFont="1" applyFill="1" applyBorder="1" applyAlignment="1"/>
    <xf numFmtId="3" fontId="6" fillId="3" borderId="7" xfId="1" applyNumberFormat="1" applyFont="1" applyFill="1" applyBorder="1" applyAlignment="1"/>
    <xf numFmtId="3" fontId="6" fillId="3" borderId="8" xfId="1" applyNumberFormat="1" applyFont="1" applyFill="1" applyBorder="1" applyAlignment="1"/>
    <xf numFmtId="3" fontId="8" fillId="3" borderId="13" xfId="1" applyNumberFormat="1" applyFont="1" applyFill="1" applyBorder="1" applyAlignment="1"/>
    <xf numFmtId="164" fontId="6" fillId="3" borderId="0" xfId="1" applyNumberFormat="1" applyFont="1" applyFill="1" applyBorder="1" applyAlignment="1"/>
    <xf numFmtId="164" fontId="8" fillId="3" borderId="5" xfId="1" applyNumberFormat="1" applyFont="1" applyFill="1" applyBorder="1" applyAlignment="1"/>
    <xf numFmtId="3" fontId="8" fillId="3" borderId="30" xfId="1" applyNumberFormat="1" applyFont="1" applyFill="1" applyBorder="1" applyAlignment="1">
      <alignment horizontal="right"/>
    </xf>
    <xf numFmtId="3" fontId="6" fillId="3" borderId="31" xfId="1" applyNumberFormat="1" applyFont="1" applyFill="1" applyBorder="1" applyAlignment="1">
      <alignment horizontal="right"/>
    </xf>
    <xf numFmtId="3" fontId="6" fillId="3" borderId="7" xfId="1" applyNumberFormat="1" applyFont="1" applyFill="1" applyBorder="1" applyAlignment="1">
      <alignment horizontal="right"/>
    </xf>
    <xf numFmtId="0" fontId="14" fillId="3" borderId="31" xfId="0" applyFont="1" applyFill="1" applyBorder="1" applyAlignment="1">
      <alignment horizontal="left"/>
    </xf>
    <xf numFmtId="3" fontId="6" fillId="3" borderId="13" xfId="1" applyNumberFormat="1" applyFont="1" applyFill="1" applyBorder="1" applyAlignment="1">
      <alignment horizontal="right"/>
    </xf>
    <xf numFmtId="3" fontId="10" fillId="0" borderId="19" xfId="1" applyNumberFormat="1" applyFont="1" applyFill="1" applyBorder="1" applyAlignment="1">
      <alignment horizontal="center"/>
    </xf>
    <xf numFmtId="164" fontId="8" fillId="0" borderId="34" xfId="1" applyNumberFormat="1" applyFont="1" applyFill="1" applyBorder="1" applyAlignment="1">
      <alignment horizontal="right"/>
    </xf>
    <xf numFmtId="3" fontId="13" fillId="3" borderId="20" xfId="1" applyNumberFormat="1" applyFont="1" applyFill="1" applyBorder="1" applyAlignment="1">
      <alignment horizontal="center"/>
    </xf>
    <xf numFmtId="3" fontId="13" fillId="3" borderId="14" xfId="1" applyNumberFormat="1" applyFont="1" applyFill="1" applyBorder="1" applyAlignment="1">
      <alignment horizontal="center"/>
    </xf>
    <xf numFmtId="164" fontId="6" fillId="3" borderId="14" xfId="1" applyNumberFormat="1" applyFont="1" applyFill="1" applyBorder="1" applyAlignment="1">
      <alignment horizontal="right"/>
    </xf>
    <xf numFmtId="164" fontId="8" fillId="3" borderId="35" xfId="1" applyNumberFormat="1" applyFont="1" applyFill="1" applyBorder="1" applyAlignment="1">
      <alignment horizontal="right"/>
    </xf>
    <xf numFmtId="164" fontId="8" fillId="0" borderId="36" xfId="1" applyNumberFormat="1" applyFont="1" applyFill="1" applyBorder="1" applyAlignment="1">
      <alignment horizontal="right"/>
    </xf>
    <xf numFmtId="3" fontId="13" fillId="0" borderId="15" xfId="1" applyNumberFormat="1" applyFont="1" applyFill="1" applyBorder="1" applyAlignment="1">
      <alignment horizontal="right"/>
    </xf>
    <xf numFmtId="3" fontId="6" fillId="3" borderId="11" xfId="1" applyNumberFormat="1" applyFont="1" applyFill="1" applyBorder="1" applyAlignment="1"/>
    <xf numFmtId="3" fontId="6" fillId="3" borderId="37" xfId="1" applyNumberFormat="1" applyFont="1" applyFill="1" applyBorder="1" applyAlignment="1"/>
    <xf numFmtId="3" fontId="6" fillId="3" borderId="12" xfId="1" applyNumberFormat="1" applyFont="1" applyFill="1" applyBorder="1" applyAlignment="1"/>
    <xf numFmtId="3" fontId="8" fillId="3" borderId="38" xfId="1" applyNumberFormat="1" applyFont="1" applyFill="1" applyBorder="1" applyAlignment="1"/>
    <xf numFmtId="164" fontId="6" fillId="0" borderId="39" xfId="1" applyNumberFormat="1" applyFont="1" applyFill="1" applyBorder="1" applyAlignment="1"/>
    <xf numFmtId="164" fontId="8" fillId="0" borderId="40" xfId="1" applyNumberFormat="1" applyFont="1" applyFill="1" applyBorder="1" applyAlignment="1"/>
    <xf numFmtId="3" fontId="8" fillId="4" borderId="20" xfId="1" applyNumberFormat="1" applyFont="1" applyFill="1" applyBorder="1" applyAlignment="1">
      <alignment horizontal="right"/>
    </xf>
    <xf numFmtId="3" fontId="6" fillId="4" borderId="14" xfId="1" applyNumberFormat="1" applyFont="1" applyFill="1" applyBorder="1" applyAlignment="1">
      <alignment horizontal="right"/>
    </xf>
    <xf numFmtId="3" fontId="6" fillId="4" borderId="37" xfId="1" applyNumberFormat="1" applyFont="1" applyFill="1" applyBorder="1" applyAlignment="1">
      <alignment horizontal="right"/>
    </xf>
    <xf numFmtId="0" fontId="14" fillId="0" borderId="14" xfId="0" applyFont="1" applyBorder="1" applyAlignment="1">
      <alignment horizontal="left"/>
    </xf>
    <xf numFmtId="3" fontId="6" fillId="0" borderId="17" xfId="1" applyNumberFormat="1" applyFont="1" applyFill="1" applyBorder="1" applyAlignment="1">
      <alignment horizontal="right"/>
    </xf>
    <xf numFmtId="3" fontId="10" fillId="0" borderId="40" xfId="1" applyNumberFormat="1" applyFont="1" applyFill="1" applyBorder="1" applyAlignment="1">
      <alignment horizontal="center"/>
    </xf>
    <xf numFmtId="3" fontId="13" fillId="3" borderId="37" xfId="1" applyNumberFormat="1" applyFont="1" applyFill="1" applyBorder="1" applyAlignment="1">
      <alignment horizontal="center"/>
    </xf>
    <xf numFmtId="3" fontId="13" fillId="3" borderId="12" xfId="1" applyNumberFormat="1" applyFont="1" applyFill="1" applyBorder="1" applyAlignment="1">
      <alignment horizontal="center"/>
    </xf>
    <xf numFmtId="164" fontId="6" fillId="3" borderId="12" xfId="1" applyNumberFormat="1" applyFont="1" applyFill="1" applyBorder="1" applyAlignment="1">
      <alignment horizontal="right"/>
    </xf>
    <xf numFmtId="3" fontId="13" fillId="0" borderId="35" xfId="1" applyNumberFormat="1" applyFont="1" applyFill="1" applyBorder="1" applyAlignment="1">
      <alignment horizontal="right"/>
    </xf>
    <xf numFmtId="3" fontId="8" fillId="4" borderId="37" xfId="1" applyNumberFormat="1" applyFont="1" applyFill="1" applyBorder="1" applyAlignment="1">
      <alignment horizontal="right"/>
    </xf>
    <xf numFmtId="3" fontId="6" fillId="4" borderId="12" xfId="1" applyNumberFormat="1" applyFont="1" applyFill="1" applyBorder="1" applyAlignment="1">
      <alignment horizontal="right"/>
    </xf>
    <xf numFmtId="0" fontId="14" fillId="0" borderId="12" xfId="0" applyFont="1" applyBorder="1" applyAlignment="1">
      <alignment horizontal="left"/>
    </xf>
    <xf numFmtId="3" fontId="6" fillId="0" borderId="38" xfId="1" applyNumberFormat="1" applyFont="1" applyFill="1" applyBorder="1" applyAlignment="1">
      <alignment horizontal="right"/>
    </xf>
    <xf numFmtId="3" fontId="12" fillId="2" borderId="1" xfId="1" applyNumberFormat="1" applyFont="1" applyFill="1" applyBorder="1" applyAlignment="1">
      <alignment horizontal="center"/>
    </xf>
    <xf numFmtId="164" fontId="12" fillId="2" borderId="2" xfId="1" applyNumberFormat="1" applyFont="1" applyFill="1" applyBorder="1" applyAlignment="1">
      <alignment horizontal="right"/>
    </xf>
    <xf numFmtId="3" fontId="15" fillId="2" borderId="41" xfId="1" applyNumberFormat="1" applyFont="1" applyFill="1" applyBorder="1" applyAlignment="1">
      <alignment horizontal="center"/>
    </xf>
    <xf numFmtId="3" fontId="15" fillId="2" borderId="42" xfId="1" applyNumberFormat="1" applyFont="1" applyFill="1" applyBorder="1" applyAlignment="1">
      <alignment horizontal="center"/>
    </xf>
    <xf numFmtId="164" fontId="15" fillId="2" borderId="42" xfId="1" applyNumberFormat="1" applyFont="1" applyFill="1" applyBorder="1" applyAlignment="1">
      <alignment horizontal="right"/>
    </xf>
    <xf numFmtId="164" fontId="12" fillId="2" borderId="43" xfId="1" applyNumberFormat="1" applyFont="1" applyFill="1" applyBorder="1" applyAlignment="1">
      <alignment horizontal="right"/>
    </xf>
    <xf numFmtId="164" fontId="12" fillId="2" borderId="3" xfId="1" applyNumberFormat="1" applyFont="1" applyFill="1" applyBorder="1" applyAlignment="1">
      <alignment horizontal="right"/>
    </xf>
    <xf numFmtId="3" fontId="16" fillId="2" borderId="43" xfId="1" applyNumberFormat="1" applyFont="1" applyFill="1" applyBorder="1" applyAlignment="1">
      <alignment horizontal="right"/>
    </xf>
    <xf numFmtId="3" fontId="15" fillId="2" borderId="44" xfId="1" applyNumberFormat="1" applyFont="1" applyFill="1" applyBorder="1" applyAlignment="1"/>
    <xf numFmtId="3" fontId="15" fillId="2" borderId="41" xfId="1" applyNumberFormat="1" applyFont="1" applyFill="1" applyBorder="1" applyAlignment="1"/>
    <xf numFmtId="3" fontId="15" fillId="2" borderId="42" xfId="1" applyNumberFormat="1" applyFont="1" applyFill="1" applyBorder="1" applyAlignment="1"/>
    <xf numFmtId="3" fontId="12" fillId="2" borderId="45" xfId="1" applyNumberFormat="1" applyFont="1" applyFill="1" applyBorder="1" applyAlignment="1"/>
    <xf numFmtId="164" fontId="12" fillId="2" borderId="4" xfId="1" applyNumberFormat="1" applyFont="1" applyFill="1" applyBorder="1" applyAlignment="1"/>
    <xf numFmtId="164" fontId="12" fillId="2" borderId="1" xfId="1" applyNumberFormat="1" applyFont="1" applyFill="1" applyBorder="1" applyAlignment="1"/>
    <xf numFmtId="3" fontId="12" fillId="2" borderId="41" xfId="1" applyNumberFormat="1" applyFont="1" applyFill="1" applyBorder="1" applyAlignment="1">
      <alignment horizontal="right"/>
    </xf>
    <xf numFmtId="3" fontId="12" fillId="2" borderId="42" xfId="1" applyNumberFormat="1" applyFont="1" applyFill="1" applyBorder="1" applyAlignment="1">
      <alignment horizontal="right"/>
    </xf>
    <xf numFmtId="3" fontId="17" fillId="2" borderId="42" xfId="1" applyNumberFormat="1" applyFont="1" applyFill="1" applyBorder="1" applyAlignment="1">
      <alignment horizontal="center"/>
    </xf>
    <xf numFmtId="3" fontId="12" fillId="2" borderId="42" xfId="1" applyNumberFormat="1" applyFont="1" applyFill="1" applyBorder="1"/>
    <xf numFmtId="3" fontId="15" fillId="2" borderId="45" xfId="1" applyNumberFormat="1" applyFont="1" applyFill="1" applyBorder="1" applyAlignment="1">
      <alignment horizontal="center"/>
    </xf>
    <xf numFmtId="3" fontId="8" fillId="0" borderId="5" xfId="1" applyNumberFormat="1" applyFont="1" applyFill="1" applyBorder="1" applyAlignment="1">
      <alignment horizontal="center"/>
    </xf>
    <xf numFmtId="3" fontId="6" fillId="3" borderId="7" xfId="1" applyNumberFormat="1" applyFont="1" applyFill="1" applyBorder="1" applyAlignment="1">
      <alignment horizontal="center"/>
    </xf>
    <xf numFmtId="3" fontId="6" fillId="3" borderId="8" xfId="1" applyNumberFormat="1" applyFont="1" applyFill="1" applyBorder="1" applyAlignment="1">
      <alignment horizontal="center"/>
    </xf>
    <xf numFmtId="164" fontId="6" fillId="3" borderId="8" xfId="1" applyNumberFormat="1" applyFont="1" applyFill="1" applyBorder="1" applyAlignment="1">
      <alignment horizontal="right"/>
    </xf>
    <xf numFmtId="3" fontId="6" fillId="0" borderId="9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/>
    <xf numFmtId="3" fontId="6" fillId="0" borderId="7" xfId="1" applyNumberFormat="1" applyFont="1" applyFill="1" applyBorder="1" applyAlignment="1">
      <alignment horizontal="right"/>
    </xf>
    <xf numFmtId="3" fontId="6" fillId="0" borderId="8" xfId="1" applyNumberFormat="1" applyFont="1" applyFill="1" applyBorder="1" applyAlignment="1">
      <alignment horizontal="right"/>
    </xf>
    <xf numFmtId="3" fontId="6" fillId="0" borderId="8" xfId="1" applyNumberFormat="1" applyFont="1" applyFill="1" applyBorder="1" applyAlignment="1">
      <alignment horizontal="center"/>
    </xf>
    <xf numFmtId="3" fontId="6" fillId="0" borderId="8" xfId="1" applyNumberFormat="1" applyFont="1" applyBorder="1" applyAlignment="1">
      <alignment horizontal="center"/>
    </xf>
    <xf numFmtId="0" fontId="18" fillId="0" borderId="8" xfId="0" applyFont="1" applyBorder="1"/>
    <xf numFmtId="164" fontId="12" fillId="2" borderId="41" xfId="1" applyNumberFormat="1" applyFont="1" applyFill="1" applyBorder="1" applyAlignment="1">
      <alignment horizontal="center"/>
    </xf>
    <xf numFmtId="164" fontId="12" fillId="2" borderId="41" xfId="1" applyNumberFormat="1" applyFont="1" applyFill="1" applyBorder="1" applyAlignment="1">
      <alignment horizontal="right"/>
    </xf>
    <xf numFmtId="164" fontId="12" fillId="2" borderId="4" xfId="1" applyNumberFormat="1" applyFont="1" applyFill="1" applyBorder="1" applyAlignment="1">
      <alignment horizontal="right"/>
    </xf>
    <xf numFmtId="164" fontId="12" fillId="2" borderId="44" xfId="1" applyNumberFormat="1" applyFont="1" applyFill="1" applyBorder="1" applyAlignment="1">
      <alignment horizontal="center"/>
    </xf>
    <xf numFmtId="164" fontId="12" fillId="2" borderId="2" xfId="1" applyNumberFormat="1" applyFont="1" applyFill="1" applyBorder="1" applyAlignment="1">
      <alignment horizontal="center"/>
    </xf>
    <xf numFmtId="164" fontId="12" fillId="2" borderId="4" xfId="1" applyNumberFormat="1" applyFont="1" applyFill="1" applyBorder="1" applyAlignment="1">
      <alignment horizontal="center"/>
    </xf>
    <xf numFmtId="164" fontId="12" fillId="2" borderId="1" xfId="1" applyNumberFormat="1" applyFont="1" applyFill="1" applyBorder="1" applyAlignment="1">
      <alignment horizontal="right"/>
    </xf>
    <xf numFmtId="3" fontId="12" fillId="2" borderId="42" xfId="1" applyNumberFormat="1" applyFont="1" applyFill="1" applyBorder="1" applyAlignment="1">
      <alignment horizontal="center"/>
    </xf>
    <xf numFmtId="3" fontId="10" fillId="0" borderId="29" xfId="1" applyNumberFormat="1" applyFont="1" applyFill="1" applyBorder="1" applyAlignment="1">
      <alignment horizontal="center"/>
    </xf>
    <xf numFmtId="3" fontId="6" fillId="0" borderId="32" xfId="1" applyNumberFormat="1" applyFont="1" applyFill="1" applyBorder="1" applyAlignment="1">
      <alignment horizontal="right"/>
    </xf>
    <xf numFmtId="3" fontId="6" fillId="3" borderId="33" xfId="1" applyNumberFormat="1" applyFont="1" applyFill="1" applyBorder="1" applyAlignment="1">
      <alignment horizontal="right"/>
    </xf>
    <xf numFmtId="3" fontId="6" fillId="3" borderId="8" xfId="1" applyNumberFormat="1" applyFont="1" applyFill="1" applyBorder="1" applyAlignment="1">
      <alignment horizontal="right"/>
    </xf>
    <xf numFmtId="3" fontId="13" fillId="3" borderId="8" xfId="1" applyNumberFormat="1" applyFont="1" applyFill="1" applyBorder="1" applyAlignment="1">
      <alignment horizontal="center"/>
    </xf>
    <xf numFmtId="3" fontId="8" fillId="3" borderId="13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164" fontId="8" fillId="0" borderId="5" xfId="1" applyNumberFormat="1" applyFont="1" applyFill="1" applyBorder="1" applyAlignment="1">
      <alignment horizontal="right"/>
    </xf>
    <xf numFmtId="3" fontId="6" fillId="0" borderId="30" xfId="1" applyNumberFormat="1" applyFont="1" applyBorder="1" applyAlignment="1">
      <alignment horizontal="right"/>
    </xf>
    <xf numFmtId="3" fontId="6" fillId="0" borderId="31" xfId="1" applyNumberFormat="1" applyFont="1" applyBorder="1" applyAlignment="1">
      <alignment horizontal="right"/>
    </xf>
    <xf numFmtId="3" fontId="6" fillId="0" borderId="7" xfId="1" applyNumberFormat="1" applyFont="1" applyBorder="1" applyAlignment="1">
      <alignment horizontal="right"/>
    </xf>
    <xf numFmtId="0" fontId="6" fillId="0" borderId="8" xfId="0" applyFont="1" applyBorder="1" applyAlignment="1">
      <alignment horizontal="center"/>
    </xf>
    <xf numFmtId="3" fontId="6" fillId="4" borderId="31" xfId="1" applyNumberFormat="1" applyFont="1" applyFill="1" applyBorder="1" applyAlignment="1">
      <alignment horizontal="center"/>
    </xf>
    <xf numFmtId="0" fontId="14" fillId="0" borderId="31" xfId="0" applyFont="1" applyBorder="1"/>
    <xf numFmtId="3" fontId="6" fillId="0" borderId="15" xfId="1" applyNumberFormat="1" applyFont="1" applyFill="1" applyBorder="1" applyAlignment="1">
      <alignment horizontal="right"/>
    </xf>
    <xf numFmtId="3" fontId="6" fillId="3" borderId="11" xfId="1" applyNumberFormat="1" applyFont="1" applyFill="1" applyBorder="1" applyAlignment="1">
      <alignment horizontal="right"/>
    </xf>
    <xf numFmtId="3" fontId="6" fillId="3" borderId="37" xfId="1" applyNumberFormat="1" applyFont="1" applyFill="1" applyBorder="1" applyAlignment="1">
      <alignment horizontal="right"/>
    </xf>
    <xf numFmtId="3" fontId="6" fillId="3" borderId="12" xfId="1" applyNumberFormat="1" applyFont="1" applyFill="1" applyBorder="1" applyAlignment="1">
      <alignment horizontal="right"/>
    </xf>
    <xf numFmtId="3" fontId="8" fillId="3" borderId="38" xfId="1" applyNumberFormat="1" applyFont="1" applyFill="1" applyBorder="1" applyAlignment="1">
      <alignment horizontal="right"/>
    </xf>
    <xf numFmtId="164" fontId="6" fillId="0" borderId="39" xfId="1" applyNumberFormat="1" applyFont="1" applyFill="1" applyBorder="1" applyAlignment="1">
      <alignment horizontal="right"/>
    </xf>
    <xf numFmtId="164" fontId="19" fillId="4" borderId="19" xfId="1" applyNumberFormat="1" applyFont="1" applyFill="1" applyBorder="1" applyAlignment="1">
      <alignment horizontal="right"/>
    </xf>
    <xf numFmtId="3" fontId="6" fillId="0" borderId="20" xfId="1" applyNumberFormat="1" applyFont="1" applyBorder="1" applyAlignment="1">
      <alignment horizontal="right"/>
    </xf>
    <xf numFmtId="3" fontId="6" fillId="0" borderId="14" xfId="1" applyNumberFormat="1" applyFont="1" applyBorder="1" applyAlignment="1">
      <alignment horizontal="right"/>
    </xf>
    <xf numFmtId="3" fontId="6" fillId="0" borderId="37" xfId="1" applyNumberFormat="1" applyFont="1" applyBorder="1" applyAlignment="1">
      <alignment horizontal="right"/>
    </xf>
    <xf numFmtId="0" fontId="18" fillId="0" borderId="14" xfId="0" applyFont="1" applyBorder="1" applyAlignment="1">
      <alignment horizontal="right" vertical="center"/>
    </xf>
    <xf numFmtId="0" fontId="6" fillId="0" borderId="12" xfId="0" applyFont="1" applyBorder="1" applyAlignment="1">
      <alignment horizontal="center"/>
    </xf>
    <xf numFmtId="3" fontId="6" fillId="4" borderId="14" xfId="1" applyNumberFormat="1" applyFont="1" applyFill="1" applyBorder="1" applyAlignment="1">
      <alignment horizontal="center"/>
    </xf>
    <xf numFmtId="3" fontId="6" fillId="0" borderId="38" xfId="1" applyNumberFormat="1" applyFont="1" applyFill="1" applyBorder="1" applyAlignment="1">
      <alignment horizontal="center"/>
    </xf>
    <xf numFmtId="0" fontId="14" fillId="0" borderId="14" xfId="0" applyFont="1" applyBorder="1"/>
    <xf numFmtId="0" fontId="8" fillId="0" borderId="12" xfId="0" applyFont="1" applyBorder="1" applyAlignment="1">
      <alignment horizontal="center"/>
    </xf>
    <xf numFmtId="164" fontId="8" fillId="4" borderId="40" xfId="1" applyNumberFormat="1" applyFont="1" applyFill="1" applyBorder="1" applyAlignment="1">
      <alignment horizontal="right"/>
    </xf>
    <xf numFmtId="0" fontId="18" fillId="4" borderId="20" xfId="1" applyFont="1" applyFill="1" applyBorder="1" applyAlignment="1">
      <alignment horizontal="right"/>
    </xf>
    <xf numFmtId="0" fontId="18" fillId="4" borderId="14" xfId="1" applyFont="1" applyFill="1" applyBorder="1" applyAlignment="1">
      <alignment horizontal="right"/>
    </xf>
    <xf numFmtId="3" fontId="6" fillId="4" borderId="30" xfId="1" applyNumberFormat="1" applyFont="1" applyFill="1" applyBorder="1" applyAlignment="1">
      <alignment horizontal="right"/>
    </xf>
    <xf numFmtId="3" fontId="6" fillId="0" borderId="37" xfId="1" applyNumberFormat="1" applyFont="1" applyFill="1" applyBorder="1" applyAlignment="1">
      <alignment horizontal="right"/>
    </xf>
    <xf numFmtId="3" fontId="8" fillId="0" borderId="20" xfId="1" applyNumberFormat="1" applyFont="1" applyBorder="1" applyAlignment="1">
      <alignment horizontal="right"/>
    </xf>
    <xf numFmtId="0" fontId="14" fillId="0" borderId="14" xfId="0" applyFont="1" applyBorder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164" fontId="6" fillId="4" borderId="39" xfId="1" applyNumberFormat="1" applyFont="1" applyFill="1" applyBorder="1" applyAlignment="1">
      <alignment horizontal="right"/>
    </xf>
    <xf numFmtId="3" fontId="6" fillId="4" borderId="20" xfId="1" applyNumberFormat="1" applyFont="1" applyFill="1" applyBorder="1" applyAlignment="1">
      <alignment horizontal="right"/>
    </xf>
    <xf numFmtId="3" fontId="7" fillId="3" borderId="20" xfId="1" applyNumberFormat="1" applyFont="1" applyFill="1" applyBorder="1" applyAlignment="1">
      <alignment horizontal="center"/>
    </xf>
    <xf numFmtId="3" fontId="7" fillId="3" borderId="14" xfId="1" applyNumberFormat="1" applyFont="1" applyFill="1" applyBorder="1" applyAlignment="1">
      <alignment horizontal="center"/>
    </xf>
    <xf numFmtId="3" fontId="8" fillId="3" borderId="11" xfId="1" applyNumberFormat="1" applyFont="1" applyFill="1" applyBorder="1" applyAlignment="1">
      <alignment horizontal="right"/>
    </xf>
    <xf numFmtId="3" fontId="8" fillId="3" borderId="37" xfId="1" applyNumberFormat="1" applyFont="1" applyFill="1" applyBorder="1" applyAlignment="1">
      <alignment horizontal="right"/>
    </xf>
    <xf numFmtId="3" fontId="8" fillId="3" borderId="12" xfId="1" applyNumberFormat="1" applyFont="1" applyFill="1" applyBorder="1" applyAlignment="1">
      <alignment horizontal="right"/>
    </xf>
    <xf numFmtId="3" fontId="7" fillId="3" borderId="12" xfId="1" applyNumberFormat="1" applyFont="1" applyFill="1" applyBorder="1" applyAlignment="1">
      <alignment horizontal="center"/>
    </xf>
    <xf numFmtId="3" fontId="8" fillId="0" borderId="37" xfId="1" applyNumberFormat="1" applyFont="1" applyFill="1" applyBorder="1" applyAlignment="1">
      <alignment horizontal="right"/>
    </xf>
    <xf numFmtId="3" fontId="6" fillId="0" borderId="20" xfId="1" applyNumberFormat="1" applyFont="1" applyFill="1" applyBorder="1" applyAlignment="1">
      <alignment horizontal="right"/>
    </xf>
    <xf numFmtId="3" fontId="6" fillId="0" borderId="14" xfId="1" applyNumberFormat="1" applyFont="1" applyFill="1" applyBorder="1" applyAlignment="1">
      <alignment horizontal="right"/>
    </xf>
    <xf numFmtId="164" fontId="19" fillId="4" borderId="40" xfId="1" applyNumberFormat="1" applyFont="1" applyFill="1" applyBorder="1" applyAlignment="1">
      <alignment horizontal="right"/>
    </xf>
    <xf numFmtId="3" fontId="18" fillId="0" borderId="20" xfId="1" applyNumberFormat="1" applyFont="1" applyBorder="1" applyAlignment="1">
      <alignment horizontal="right"/>
    </xf>
    <xf numFmtId="3" fontId="18" fillId="0" borderId="14" xfId="1" applyNumberFormat="1" applyFont="1" applyBorder="1" applyAlignment="1">
      <alignment horizontal="right"/>
    </xf>
    <xf numFmtId="3" fontId="8" fillId="0" borderId="20" xfId="1" applyNumberFormat="1" applyFont="1" applyFill="1" applyBorder="1" applyAlignment="1">
      <alignment horizontal="right"/>
    </xf>
    <xf numFmtId="3" fontId="7" fillId="3" borderId="37" xfId="1" applyNumberFormat="1" applyFont="1" applyFill="1" applyBorder="1" applyAlignment="1">
      <alignment horizontal="center"/>
    </xf>
    <xf numFmtId="3" fontId="6" fillId="0" borderId="35" xfId="1" applyNumberFormat="1" applyFont="1" applyFill="1" applyBorder="1" applyAlignment="1">
      <alignment horizontal="right"/>
    </xf>
    <xf numFmtId="3" fontId="6" fillId="4" borderId="39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0" fontId="18" fillId="0" borderId="12" xfId="0" applyFont="1" applyBorder="1" applyAlignment="1">
      <alignment horizontal="right" vertical="center"/>
    </xf>
    <xf numFmtId="3" fontId="6" fillId="4" borderId="12" xfId="1" applyNumberFormat="1" applyFont="1" applyFill="1" applyBorder="1" applyAlignment="1">
      <alignment horizontal="center"/>
    </xf>
    <xf numFmtId="0" fontId="14" fillId="0" borderId="12" xfId="0" applyFont="1" applyBorder="1"/>
    <xf numFmtId="164" fontId="12" fillId="2" borderId="43" xfId="1" applyNumberFormat="1" applyFont="1" applyFill="1" applyBorder="1" applyAlignment="1">
      <alignment horizontal="center"/>
    </xf>
    <xf numFmtId="164" fontId="12" fillId="2" borderId="42" xfId="1" applyNumberFormat="1" applyFont="1" applyFill="1" applyBorder="1" applyAlignment="1">
      <alignment horizontal="right"/>
    </xf>
    <xf numFmtId="0" fontId="15" fillId="2" borderId="42" xfId="0" applyFont="1" applyFill="1" applyBorder="1" applyAlignment="1">
      <alignment horizontal="center"/>
    </xf>
    <xf numFmtId="3" fontId="6" fillId="3" borderId="31" xfId="1" applyNumberFormat="1" applyFont="1" applyFill="1" applyBorder="1" applyAlignment="1">
      <alignment horizontal="center"/>
    </xf>
    <xf numFmtId="3" fontId="13" fillId="3" borderId="33" xfId="1" applyNumberFormat="1" applyFont="1" applyFill="1" applyBorder="1" applyAlignment="1">
      <alignment horizontal="right"/>
    </xf>
    <xf numFmtId="3" fontId="13" fillId="3" borderId="7" xfId="1" applyNumberFormat="1" applyFont="1" applyFill="1" applyBorder="1" applyAlignment="1">
      <alignment horizontal="right"/>
    </xf>
    <xf numFmtId="3" fontId="13" fillId="3" borderId="8" xfId="1" applyNumberFormat="1" applyFont="1" applyFill="1" applyBorder="1" applyAlignment="1">
      <alignment horizontal="right"/>
    </xf>
    <xf numFmtId="164" fontId="6" fillId="4" borderId="0" xfId="1" applyNumberFormat="1" applyFont="1" applyFill="1" applyBorder="1" applyAlignment="1">
      <alignment horizontal="right"/>
    </xf>
    <xf numFmtId="3" fontId="6" fillId="0" borderId="30" xfId="1" applyNumberFormat="1" applyFont="1" applyFill="1" applyBorder="1" applyAlignment="1">
      <alignment horizontal="right"/>
    </xf>
    <xf numFmtId="0" fontId="6" fillId="0" borderId="31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3" fontId="20" fillId="0" borderId="8" xfId="1" applyNumberFormat="1" applyFont="1" applyFill="1" applyBorder="1" applyAlignment="1">
      <alignment horizontal="center"/>
    </xf>
    <xf numFmtId="3" fontId="13" fillId="3" borderId="11" xfId="1" applyNumberFormat="1" applyFont="1" applyFill="1" applyBorder="1" applyAlignment="1">
      <alignment horizontal="right"/>
    </xf>
    <xf numFmtId="3" fontId="13" fillId="3" borderId="37" xfId="1" applyNumberFormat="1" applyFont="1" applyFill="1" applyBorder="1" applyAlignment="1">
      <alignment horizontal="right"/>
    </xf>
    <xf numFmtId="3" fontId="13" fillId="3" borderId="12" xfId="1" applyNumberFormat="1" applyFont="1" applyFill="1" applyBorder="1" applyAlignment="1">
      <alignment horizontal="right"/>
    </xf>
    <xf numFmtId="164" fontId="8" fillId="0" borderId="40" xfId="1" applyNumberFormat="1" applyFont="1" applyFill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6" fillId="0" borderId="37" xfId="0" applyFont="1" applyBorder="1" applyAlignment="1">
      <alignment horizontal="right"/>
    </xf>
    <xf numFmtId="3" fontId="20" fillId="0" borderId="12" xfId="1" applyNumberFormat="1" applyFont="1" applyFill="1" applyBorder="1" applyAlignment="1">
      <alignment horizontal="center"/>
    </xf>
    <xf numFmtId="3" fontId="6" fillId="0" borderId="39" xfId="1" applyNumberFormat="1" applyFont="1" applyFill="1" applyBorder="1" applyAlignment="1">
      <alignment horizontal="right"/>
    </xf>
    <xf numFmtId="3" fontId="6" fillId="0" borderId="17" xfId="1" applyNumberFormat="1" applyFont="1" applyFill="1" applyBorder="1" applyAlignment="1">
      <alignment horizontal="center"/>
    </xf>
    <xf numFmtId="3" fontId="10" fillId="0" borderId="46" xfId="1" applyNumberFormat="1" applyFont="1" applyFill="1" applyBorder="1" applyAlignment="1">
      <alignment horizontal="center"/>
    </xf>
    <xf numFmtId="3" fontId="6" fillId="3" borderId="12" xfId="1" applyNumberFormat="1" applyFont="1" applyFill="1" applyBorder="1" applyAlignment="1">
      <alignment horizontal="center"/>
    </xf>
    <xf numFmtId="164" fontId="8" fillId="0" borderId="46" xfId="1" applyNumberFormat="1" applyFont="1" applyFill="1" applyBorder="1" applyAlignment="1">
      <alignment horizontal="right"/>
    </xf>
    <xf numFmtId="3" fontId="6" fillId="0" borderId="37" xfId="1" quotePrefix="1" applyNumberFormat="1" applyFont="1" applyFill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21" fillId="0" borderId="21" xfId="0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0" fontId="21" fillId="3" borderId="41" xfId="0" applyFont="1" applyFill="1" applyBorder="1" applyAlignment="1">
      <alignment horizontal="center" wrapText="1"/>
    </xf>
    <xf numFmtId="0" fontId="21" fillId="3" borderId="42" xfId="0" applyFont="1" applyFill="1" applyBorder="1" applyAlignment="1">
      <alignment horizontal="center" wrapText="1"/>
    </xf>
    <xf numFmtId="0" fontId="22" fillId="0" borderId="42" xfId="0" applyFont="1" applyBorder="1" applyAlignment="1">
      <alignment horizontal="center"/>
    </xf>
    <xf numFmtId="0" fontId="21" fillId="0" borderId="43" xfId="0" applyFont="1" applyBorder="1" applyAlignment="1">
      <alignment horizontal="center" wrapText="1"/>
    </xf>
    <xf numFmtId="0" fontId="21" fillId="3" borderId="44" xfId="0" applyFont="1" applyFill="1" applyBorder="1" applyAlignment="1">
      <alignment horizontal="center" wrapText="1"/>
    </xf>
    <xf numFmtId="0" fontId="22" fillId="3" borderId="42" xfId="0" applyFont="1" applyFill="1" applyBorder="1" applyAlignment="1">
      <alignment horizontal="center"/>
    </xf>
    <xf numFmtId="0" fontId="21" fillId="3" borderId="45" xfId="0" applyFont="1" applyFill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21" fillId="0" borderId="47" xfId="0" applyFont="1" applyBorder="1" applyAlignment="1">
      <alignment horizontal="center" wrapText="1"/>
    </xf>
    <xf numFmtId="0" fontId="21" fillId="0" borderId="44" xfId="0" applyFont="1" applyBorder="1" applyAlignment="1">
      <alignment horizontal="center" wrapText="1"/>
    </xf>
    <xf numFmtId="0" fontId="21" fillId="0" borderId="42" xfId="0" applyFont="1" applyBorder="1" applyAlignment="1">
      <alignment horizontal="center" wrapText="1"/>
    </xf>
    <xf numFmtId="0" fontId="22" fillId="0" borderId="45" xfId="0" applyFont="1" applyBorder="1" applyAlignment="1">
      <alignment horizontal="center"/>
    </xf>
    <xf numFmtId="0" fontId="8" fillId="0" borderId="5" xfId="0" applyFont="1" applyBorder="1" applyAlignment="1">
      <alignment horizontal="center" vertical="top" wrapText="1"/>
    </xf>
    <xf numFmtId="0" fontId="6" fillId="3" borderId="23" xfId="1" applyFont="1" applyFill="1" applyBorder="1" applyAlignment="1">
      <alignment horizontal="center" vertical="top" wrapText="1"/>
    </xf>
    <xf numFmtId="0" fontId="6" fillId="3" borderId="27" xfId="1" applyFont="1" applyFill="1" applyBorder="1" applyAlignment="1">
      <alignment horizontal="center" vertical="top" wrapText="1"/>
    </xf>
    <xf numFmtId="0" fontId="8" fillId="3" borderId="28" xfId="0" applyFont="1" applyFill="1" applyBorder="1" applyAlignment="1">
      <alignment vertical="top" wrapText="1"/>
    </xf>
    <xf numFmtId="0" fontId="8" fillId="0" borderId="7" xfId="0" applyFont="1" applyBorder="1" applyAlignment="1">
      <alignment horizontal="center" vertical="top" wrapText="1"/>
    </xf>
    <xf numFmtId="0" fontId="8" fillId="4" borderId="48" xfId="0" applyFont="1" applyFill="1" applyBorder="1" applyAlignment="1">
      <alignment horizontal="center" vertical="top" wrapText="1"/>
    </xf>
    <xf numFmtId="0" fontId="6" fillId="3" borderId="26" xfId="0" applyFont="1" applyFill="1" applyBorder="1" applyAlignment="1">
      <alignment horizontal="center" vertical="top" wrapText="1"/>
    </xf>
    <xf numFmtId="0" fontId="6" fillId="3" borderId="27" xfId="0" applyFont="1" applyFill="1" applyBorder="1" applyAlignment="1">
      <alignment horizontal="center" vertical="top" wrapText="1"/>
    </xf>
    <xf numFmtId="0" fontId="8" fillId="3" borderId="28" xfId="0" applyFont="1" applyFill="1" applyBorder="1" applyAlignment="1">
      <alignment horizontal="center" vertical="top" wrapText="1"/>
    </xf>
    <xf numFmtId="0" fontId="6" fillId="0" borderId="49" xfId="0" applyFont="1" applyBorder="1" applyAlignment="1">
      <alignment vertical="top"/>
    </xf>
    <xf numFmtId="0" fontId="8" fillId="0" borderId="47" xfId="0" applyFont="1" applyBorder="1" applyAlignment="1">
      <alignment vertical="top" wrapText="1"/>
    </xf>
    <xf numFmtId="0" fontId="0" fillId="0" borderId="50" xfId="0" applyBorder="1" applyAlignment="1">
      <alignment vertical="top"/>
    </xf>
    <xf numFmtId="0" fontId="0" fillId="0" borderId="51" xfId="0" applyBorder="1" applyAlignment="1">
      <alignment vertical="top"/>
    </xf>
    <xf numFmtId="0" fontId="8" fillId="0" borderId="51" xfId="1" applyFont="1" applyBorder="1" applyAlignment="1">
      <alignment horizontal="center" vertical="top" wrapText="1"/>
    </xf>
    <xf numFmtId="0" fontId="8" fillId="0" borderId="48" xfId="1" applyFont="1" applyBorder="1" applyAlignment="1">
      <alignment horizontal="center" vertical="top" wrapText="1"/>
    </xf>
    <xf numFmtId="0" fontId="8" fillId="0" borderId="52" xfId="1" applyFont="1" applyBorder="1" applyAlignment="1">
      <alignment horizontal="center" vertical="top" wrapText="1"/>
    </xf>
    <xf numFmtId="0" fontId="23" fillId="0" borderId="53" xfId="0" applyFont="1" applyBorder="1" applyAlignment="1">
      <alignment horizontal="center"/>
    </xf>
    <xf numFmtId="0" fontId="8" fillId="3" borderId="54" xfId="1" applyFont="1" applyFill="1" applyBorder="1" applyAlignment="1">
      <alignment horizontal="center" vertical="top"/>
    </xf>
    <xf numFmtId="0" fontId="8" fillId="3" borderId="49" xfId="1" applyFont="1" applyFill="1" applyBorder="1" applyAlignment="1">
      <alignment horizontal="center" vertical="top"/>
    </xf>
    <xf numFmtId="0" fontId="8" fillId="4" borderId="13" xfId="0" applyFont="1" applyFill="1" applyBorder="1" applyAlignment="1">
      <alignment horizontal="center" vertical="top" wrapText="1"/>
    </xf>
    <xf numFmtId="0" fontId="6" fillId="3" borderId="55" xfId="0" applyFont="1" applyFill="1" applyBorder="1" applyAlignment="1">
      <alignment vertical="top"/>
    </xf>
    <xf numFmtId="0" fontId="6" fillId="3" borderId="25" xfId="0" applyFont="1" applyFill="1" applyBorder="1" applyAlignment="1">
      <alignment vertical="top"/>
    </xf>
    <xf numFmtId="0" fontId="6" fillId="3" borderId="22" xfId="0" applyFont="1" applyFill="1" applyBorder="1" applyAlignment="1">
      <alignment horizontal="center" vertical="top"/>
    </xf>
    <xf numFmtId="0" fontId="8" fillId="0" borderId="2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8" fillId="0" borderId="8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8" fillId="0" borderId="14" xfId="1" applyFont="1" applyBorder="1" applyAlignment="1">
      <alignment horizontal="center" vertical="top" wrapText="1"/>
    </xf>
    <xf numFmtId="0" fontId="23" fillId="0" borderId="17" xfId="0" applyFont="1" applyBorder="1" applyAlignment="1">
      <alignment horizontal="center"/>
    </xf>
    <xf numFmtId="0" fontId="8" fillId="0" borderId="21" xfId="0" applyFont="1" applyBorder="1" applyAlignment="1">
      <alignment horizontal="center" vertical="top" wrapText="1"/>
    </xf>
    <xf numFmtId="0" fontId="8" fillId="3" borderId="25" xfId="1" applyFont="1" applyFill="1" applyBorder="1" applyAlignment="1">
      <alignment horizontal="center" vertical="top"/>
    </xf>
    <xf numFmtId="0" fontId="8" fillId="3" borderId="22" xfId="1" applyFont="1" applyFill="1" applyBorder="1" applyAlignment="1">
      <alignment horizontal="center" vertical="top"/>
    </xf>
    <xf numFmtId="0" fontId="8" fillId="0" borderId="23" xfId="0" applyFont="1" applyBorder="1" applyAlignment="1">
      <alignment horizontal="center" vertical="top" wrapText="1"/>
    </xf>
    <xf numFmtId="0" fontId="8" fillId="4" borderId="28" xfId="0" applyFont="1" applyFill="1" applyBorder="1" applyAlignment="1">
      <alignment horizontal="center" vertical="top" wrapText="1"/>
    </xf>
    <xf numFmtId="0" fontId="10" fillId="0" borderId="3" xfId="0" applyFont="1" applyBorder="1" applyAlignment="1"/>
    <xf numFmtId="0" fontId="10" fillId="0" borderId="4" xfId="0" applyFont="1" applyBorder="1" applyAlignment="1"/>
    <xf numFmtId="0" fontId="8" fillId="0" borderId="1" xfId="0" applyFont="1" applyBorder="1" applyAlignment="1">
      <alignment vertical="top"/>
    </xf>
    <xf numFmtId="0" fontId="8" fillId="0" borderId="23" xfId="1" applyFont="1" applyBorder="1" applyAlignment="1">
      <alignment horizontal="center" vertical="top" wrapText="1"/>
    </xf>
    <xf numFmtId="0" fontId="8" fillId="0" borderId="27" xfId="1" applyFont="1" applyBorder="1" applyAlignment="1">
      <alignment horizontal="center" vertical="top" wrapText="1"/>
    </xf>
    <xf numFmtId="0" fontId="8" fillId="0" borderId="24" xfId="1" applyFont="1" applyBorder="1" applyAlignment="1">
      <alignment horizontal="center" vertical="top" wrapText="1"/>
    </xf>
    <xf numFmtId="0" fontId="8" fillId="0" borderId="56" xfId="1" applyFont="1" applyBorder="1" applyAlignment="1">
      <alignment horizontal="center" vertical="top" wrapText="1"/>
    </xf>
    <xf numFmtId="0" fontId="23" fillId="0" borderId="57" xfId="0" applyFont="1" applyBorder="1" applyAlignment="1">
      <alignment horizontal="center"/>
    </xf>
    <xf numFmtId="0" fontId="10" fillId="0" borderId="0" xfId="0" applyFont="1"/>
    <xf numFmtId="0" fontId="26" fillId="0" borderId="5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23" fillId="0" borderId="0" xfId="0" applyFont="1" applyAlignment="1">
      <alignment horizontal="center"/>
    </xf>
  </cellXfs>
  <cellStyles count="11">
    <cellStyle name="Excel_BuiltIn_Comma" xfId="3"/>
    <cellStyle name="Heading" xfId="4"/>
    <cellStyle name="Heading1" xfId="5"/>
    <cellStyle name="Normal" xfId="0" builtinId="0"/>
    <cellStyle name="Normal 2" xfId="6"/>
    <cellStyle name="Normal 4" xfId="1"/>
    <cellStyle name="Normal_Sheet1" xfId="2"/>
    <cellStyle name="Result" xfId="7"/>
    <cellStyle name="Result2" xfId="8"/>
    <cellStyle name="Обычный 2" xfId="9"/>
    <cellStyle name="Обычный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62"/>
  <sheetViews>
    <sheetView tabSelected="1" topLeftCell="A28" workbookViewId="0">
      <selection activeCell="V70" sqref="V70"/>
    </sheetView>
  </sheetViews>
  <sheetFormatPr defaultRowHeight="15"/>
  <cols>
    <col min="1" max="1" width="3.85546875" customWidth="1"/>
    <col min="2" max="2" width="26.28515625" customWidth="1"/>
    <col min="3" max="3" width="16.7109375" customWidth="1"/>
    <col min="9" max="9" width="10.5703125" customWidth="1"/>
    <col min="10" max="10" width="10.140625" customWidth="1"/>
    <col min="11" max="11" width="10.7109375" customWidth="1"/>
    <col min="22" max="22" width="11.5703125" customWidth="1"/>
    <col min="29" max="29" width="14" customWidth="1"/>
  </cols>
  <sheetData>
    <row r="1" spans="1:30" ht="45" customHeight="1" thickBot="1">
      <c r="A1" s="303"/>
      <c r="B1" s="302" t="s">
        <v>139</v>
      </c>
      <c r="C1" s="300"/>
      <c r="D1" s="300"/>
      <c r="E1" s="301"/>
      <c r="F1" s="300"/>
      <c r="G1" s="300"/>
      <c r="H1" s="300"/>
      <c r="I1" s="300"/>
      <c r="Q1" s="299"/>
      <c r="R1" s="299"/>
      <c r="S1" s="299"/>
      <c r="T1" s="299"/>
      <c r="W1" s="298"/>
    </row>
    <row r="2" spans="1:30" ht="15.75" thickBot="1">
      <c r="A2" s="297"/>
      <c r="B2" s="296" t="s">
        <v>138</v>
      </c>
      <c r="C2" s="295" t="s">
        <v>137</v>
      </c>
      <c r="D2" s="294" t="s">
        <v>136</v>
      </c>
      <c r="E2" s="294" t="s">
        <v>135</v>
      </c>
      <c r="F2" s="294" t="s">
        <v>134</v>
      </c>
      <c r="G2" s="294" t="s">
        <v>133</v>
      </c>
      <c r="H2" s="294" t="s">
        <v>132</v>
      </c>
      <c r="I2" s="294" t="s">
        <v>131</v>
      </c>
      <c r="J2" s="293" t="s">
        <v>130</v>
      </c>
      <c r="K2" s="277" t="s">
        <v>129</v>
      </c>
      <c r="L2" s="292" t="s">
        <v>128</v>
      </c>
      <c r="M2" s="291"/>
      <c r="N2" s="291"/>
      <c r="O2" s="291"/>
      <c r="P2" s="291"/>
      <c r="Q2" s="291"/>
      <c r="R2" s="291"/>
      <c r="S2" s="291"/>
      <c r="T2" s="290"/>
      <c r="U2" s="289" t="s">
        <v>127</v>
      </c>
      <c r="V2" s="288" t="s">
        <v>126</v>
      </c>
      <c r="W2" s="287" t="s">
        <v>125</v>
      </c>
      <c r="X2" s="286"/>
      <c r="Y2" s="286"/>
      <c r="Z2" s="286"/>
      <c r="AA2" s="286"/>
      <c r="AB2" s="286"/>
      <c r="AC2" s="285" t="s">
        <v>124</v>
      </c>
      <c r="AD2" s="285" t="s">
        <v>123</v>
      </c>
    </row>
    <row r="3" spans="1:30" ht="15.75" thickBot="1">
      <c r="A3" s="284"/>
      <c r="B3" s="283"/>
      <c r="C3" s="282"/>
      <c r="D3" s="281"/>
      <c r="E3" s="281"/>
      <c r="F3" s="280"/>
      <c r="G3" s="280"/>
      <c r="H3" s="280"/>
      <c r="I3" s="280"/>
      <c r="J3" s="279"/>
      <c r="K3" s="278"/>
      <c r="L3" s="277" t="s">
        <v>122</v>
      </c>
      <c r="M3" s="276" t="s">
        <v>121</v>
      </c>
      <c r="N3" s="275"/>
      <c r="O3" s="275"/>
      <c r="P3" s="275"/>
      <c r="Q3" s="275"/>
      <c r="R3" s="275"/>
      <c r="S3" s="275"/>
      <c r="T3" s="274"/>
      <c r="U3" s="273"/>
      <c r="V3" s="258"/>
      <c r="W3" s="272"/>
      <c r="X3" s="271"/>
      <c r="Y3" s="271"/>
      <c r="Z3" s="271"/>
      <c r="AA3" s="271"/>
      <c r="AB3" s="271"/>
      <c r="AC3" s="254"/>
      <c r="AD3" s="254"/>
    </row>
    <row r="4" spans="1:30" ht="100.5" customHeight="1" thickBot="1">
      <c r="A4" s="270"/>
      <c r="B4" s="269"/>
      <c r="C4" s="268"/>
      <c r="D4" s="267"/>
      <c r="E4" s="267"/>
      <c r="F4" s="266"/>
      <c r="G4" s="266"/>
      <c r="H4" s="266"/>
      <c r="I4" s="266"/>
      <c r="J4" s="265"/>
      <c r="K4" s="264"/>
      <c r="L4" s="263"/>
      <c r="M4" s="262" t="s">
        <v>113</v>
      </c>
      <c r="N4" s="261" t="s">
        <v>120</v>
      </c>
      <c r="O4" s="261" t="s">
        <v>119</v>
      </c>
      <c r="P4" s="261" t="s">
        <v>118</v>
      </c>
      <c r="Q4" s="261" t="s">
        <v>117</v>
      </c>
      <c r="R4" s="261" t="s">
        <v>116</v>
      </c>
      <c r="S4" s="261" t="s">
        <v>115</v>
      </c>
      <c r="T4" s="260" t="s">
        <v>114</v>
      </c>
      <c r="U4" s="259"/>
      <c r="V4" s="258"/>
      <c r="W4" s="257" t="s">
        <v>113</v>
      </c>
      <c r="X4" s="256" t="s">
        <v>112</v>
      </c>
      <c r="Y4" s="256" t="s">
        <v>111</v>
      </c>
      <c r="Z4" s="256" t="s">
        <v>110</v>
      </c>
      <c r="AA4" s="256" t="s">
        <v>109</v>
      </c>
      <c r="AB4" s="255" t="s">
        <v>108</v>
      </c>
      <c r="AC4" s="254"/>
      <c r="AD4" s="254"/>
    </row>
    <row r="5" spans="1:30" ht="15.75" thickBot="1">
      <c r="A5" s="253">
        <v>1</v>
      </c>
      <c r="B5" s="252">
        <v>2</v>
      </c>
      <c r="C5" s="244">
        <v>3</v>
      </c>
      <c r="D5" s="244">
        <v>4</v>
      </c>
      <c r="E5" s="244">
        <v>5</v>
      </c>
      <c r="F5" s="244">
        <v>6</v>
      </c>
      <c r="G5" s="244">
        <v>7</v>
      </c>
      <c r="H5" s="244">
        <v>8</v>
      </c>
      <c r="I5" s="244">
        <v>9</v>
      </c>
      <c r="J5" s="251">
        <v>10</v>
      </c>
      <c r="K5" s="250">
        <v>11</v>
      </c>
      <c r="L5" s="249">
        <v>12</v>
      </c>
      <c r="M5" s="248">
        <v>13</v>
      </c>
      <c r="N5" s="247">
        <v>14</v>
      </c>
      <c r="O5" s="243">
        <v>15</v>
      </c>
      <c r="P5" s="243">
        <v>16</v>
      </c>
      <c r="Q5" s="243">
        <v>17</v>
      </c>
      <c r="R5" s="243">
        <v>18</v>
      </c>
      <c r="S5" s="243">
        <v>19</v>
      </c>
      <c r="T5" s="246">
        <v>20</v>
      </c>
      <c r="U5" s="245">
        <v>21</v>
      </c>
      <c r="V5" s="244" t="s">
        <v>107</v>
      </c>
      <c r="W5" s="243">
        <v>23</v>
      </c>
      <c r="X5" s="243">
        <v>24</v>
      </c>
      <c r="Y5" s="243">
        <v>25</v>
      </c>
      <c r="Z5" s="243">
        <v>26</v>
      </c>
      <c r="AA5" s="243">
        <v>27</v>
      </c>
      <c r="AB5" s="242">
        <v>28</v>
      </c>
      <c r="AC5" s="241" t="s">
        <v>106</v>
      </c>
      <c r="AD5" s="240">
        <v>30</v>
      </c>
    </row>
    <row r="6" spans="1:30">
      <c r="A6" s="181">
        <v>1</v>
      </c>
      <c r="B6" s="213" t="s">
        <v>105</v>
      </c>
      <c r="C6" s="213" t="s">
        <v>13</v>
      </c>
      <c r="D6" s="232">
        <v>338</v>
      </c>
      <c r="E6" s="179" t="s">
        <v>5</v>
      </c>
      <c r="F6" s="231">
        <v>0</v>
      </c>
      <c r="G6" s="231">
        <v>340</v>
      </c>
      <c r="H6" s="231">
        <v>217</v>
      </c>
      <c r="I6" s="239">
        <v>557</v>
      </c>
      <c r="J6" s="238">
        <v>605</v>
      </c>
      <c r="K6" s="237">
        <v>4365.3</v>
      </c>
      <c r="L6" s="233">
        <v>0</v>
      </c>
      <c r="M6" s="172">
        <f>SUM(N6:T6)</f>
        <v>0</v>
      </c>
      <c r="N6" s="171"/>
      <c r="O6" s="171"/>
      <c r="P6" s="171"/>
      <c r="Q6" s="228"/>
      <c r="R6" s="228"/>
      <c r="S6" s="227"/>
      <c r="T6" s="226"/>
      <c r="U6" s="208">
        <v>0</v>
      </c>
      <c r="V6" s="94">
        <f>K6+M6+U21</f>
        <v>4365.3</v>
      </c>
      <c r="W6" s="93">
        <f>X6</f>
        <v>0</v>
      </c>
      <c r="X6" s="171">
        <v>0</v>
      </c>
      <c r="Y6" s="236"/>
      <c r="Z6" s="109"/>
      <c r="AA6" s="108"/>
      <c r="AB6" s="108"/>
      <c r="AC6" s="89">
        <f>V6+W6</f>
        <v>4365.3</v>
      </c>
      <c r="AD6" s="235" t="s">
        <v>3</v>
      </c>
    </row>
    <row r="7" spans="1:30">
      <c r="A7" s="234">
        <v>2</v>
      </c>
      <c r="B7" s="182" t="s">
        <v>104</v>
      </c>
      <c r="C7" s="182" t="s">
        <v>13</v>
      </c>
      <c r="D7" s="232">
        <v>338</v>
      </c>
      <c r="E7" s="179" t="s">
        <v>5</v>
      </c>
      <c r="F7" s="231">
        <v>405</v>
      </c>
      <c r="G7" s="231">
        <v>400</v>
      </c>
      <c r="H7" s="231">
        <v>413</v>
      </c>
      <c r="I7" s="230">
        <v>1218</v>
      </c>
      <c r="J7" s="201">
        <v>1208</v>
      </c>
      <c r="K7" s="229">
        <v>8334.6</v>
      </c>
      <c r="L7" s="233">
        <v>0</v>
      </c>
      <c r="M7" s="172">
        <f>SUM(N7:T7)</f>
        <v>0</v>
      </c>
      <c r="N7" s="171"/>
      <c r="O7" s="171"/>
      <c r="P7" s="171"/>
      <c r="Q7" s="228"/>
      <c r="R7" s="228"/>
      <c r="S7" s="227"/>
      <c r="T7" s="226"/>
      <c r="U7" s="168">
        <v>0</v>
      </c>
      <c r="V7" s="94">
        <f>K7+M7+U22</f>
        <v>8334.6</v>
      </c>
      <c r="W7" s="93">
        <f>X7</f>
        <v>467.8</v>
      </c>
      <c r="X7" s="92">
        <v>467.8</v>
      </c>
      <c r="Y7" s="52"/>
      <c r="Z7" s="91"/>
      <c r="AA7" s="90"/>
      <c r="AB7" s="90"/>
      <c r="AC7" s="89">
        <f>V7+W7</f>
        <v>8802.4</v>
      </c>
      <c r="AD7" s="88" t="s">
        <v>3</v>
      </c>
    </row>
    <row r="8" spans="1:30">
      <c r="A8" s="181">
        <v>3</v>
      </c>
      <c r="B8" s="182" t="s">
        <v>103</v>
      </c>
      <c r="C8" s="182" t="s">
        <v>13</v>
      </c>
      <c r="D8" s="232">
        <v>338</v>
      </c>
      <c r="E8" s="179" t="s">
        <v>5</v>
      </c>
      <c r="F8" s="231">
        <v>281</v>
      </c>
      <c r="G8" s="231">
        <v>217</v>
      </c>
      <c r="H8" s="231">
        <v>151</v>
      </c>
      <c r="I8" s="230">
        <v>749</v>
      </c>
      <c r="J8" s="201">
        <v>712</v>
      </c>
      <c r="K8" s="229">
        <v>5069.6000000000004</v>
      </c>
      <c r="L8" s="233">
        <v>0</v>
      </c>
      <c r="M8" s="172">
        <f>SUM(N8:T8)</f>
        <v>0</v>
      </c>
      <c r="N8" s="171"/>
      <c r="O8" s="171"/>
      <c r="P8" s="171"/>
      <c r="Q8" s="228"/>
      <c r="R8" s="228"/>
      <c r="S8" s="227"/>
      <c r="T8" s="226"/>
      <c r="U8" s="168">
        <v>0</v>
      </c>
      <c r="V8" s="94">
        <f>K8+M8+U23</f>
        <v>5069.6000000000004</v>
      </c>
      <c r="W8" s="93">
        <f>X8</f>
        <v>324.60000000000002</v>
      </c>
      <c r="X8" s="92">
        <v>324.60000000000002</v>
      </c>
      <c r="Y8" s="52"/>
      <c r="Z8" s="91"/>
      <c r="AA8" s="90"/>
      <c r="AB8" s="90"/>
      <c r="AC8" s="89">
        <f>V8+W8</f>
        <v>5394.2000000000007</v>
      </c>
      <c r="AD8" s="88" t="s">
        <v>3</v>
      </c>
    </row>
    <row r="9" spans="1:30">
      <c r="A9" s="181">
        <v>4</v>
      </c>
      <c r="B9" s="182" t="s">
        <v>102</v>
      </c>
      <c r="C9" s="182" t="s">
        <v>13</v>
      </c>
      <c r="D9" s="232">
        <v>338</v>
      </c>
      <c r="E9" s="179" t="s">
        <v>5</v>
      </c>
      <c r="F9" s="231">
        <v>211</v>
      </c>
      <c r="G9" s="231">
        <v>435</v>
      </c>
      <c r="H9" s="231">
        <v>237</v>
      </c>
      <c r="I9" s="230">
        <v>883</v>
      </c>
      <c r="J9" s="201">
        <v>882</v>
      </c>
      <c r="K9" s="229">
        <v>6188.7</v>
      </c>
      <c r="L9" s="233">
        <v>0</v>
      </c>
      <c r="M9" s="172">
        <f>SUM(N9:T9)</f>
        <v>0</v>
      </c>
      <c r="N9" s="171"/>
      <c r="O9" s="171"/>
      <c r="P9" s="171"/>
      <c r="Q9" s="228"/>
      <c r="R9" s="228"/>
      <c r="S9" s="227"/>
      <c r="T9" s="226"/>
      <c r="U9" s="208">
        <v>0</v>
      </c>
      <c r="V9" s="94">
        <f>K9+M9+U24</f>
        <v>6188.7</v>
      </c>
      <c r="W9" s="93">
        <f>X9</f>
        <v>243.7</v>
      </c>
      <c r="X9" s="92">
        <v>243.7</v>
      </c>
      <c r="Y9" s="52"/>
      <c r="Z9" s="91"/>
      <c r="AA9" s="90"/>
      <c r="AB9" s="90"/>
      <c r="AC9" s="89">
        <f>V9+W9</f>
        <v>6432.4</v>
      </c>
      <c r="AD9" s="88" t="s">
        <v>3</v>
      </c>
    </row>
    <row r="10" spans="1:30">
      <c r="A10" s="181">
        <v>5</v>
      </c>
      <c r="B10" s="182" t="s">
        <v>101</v>
      </c>
      <c r="C10" s="182" t="s">
        <v>13</v>
      </c>
      <c r="D10" s="232">
        <v>338</v>
      </c>
      <c r="E10" s="179" t="s">
        <v>100</v>
      </c>
      <c r="F10" s="231">
        <v>397</v>
      </c>
      <c r="G10" s="231">
        <v>274</v>
      </c>
      <c r="H10" s="231">
        <v>135</v>
      </c>
      <c r="I10" s="230">
        <v>806</v>
      </c>
      <c r="J10" s="201">
        <v>736</v>
      </c>
      <c r="K10" s="229">
        <v>5227.6000000000004</v>
      </c>
      <c r="L10" s="173">
        <v>738.1</v>
      </c>
      <c r="M10" s="172">
        <f>SUM(N10:T10)</f>
        <v>730</v>
      </c>
      <c r="N10" s="171"/>
      <c r="O10" s="171"/>
      <c r="P10" s="171">
        <v>730</v>
      </c>
      <c r="Q10" s="228"/>
      <c r="R10" s="228"/>
      <c r="S10" s="227"/>
      <c r="T10" s="226"/>
      <c r="U10" s="168">
        <v>0</v>
      </c>
      <c r="V10" s="94">
        <f>K10+M10+U25</f>
        <v>5957.6</v>
      </c>
      <c r="W10" s="93">
        <f>X10</f>
        <v>458.5</v>
      </c>
      <c r="X10" s="92">
        <v>458.5</v>
      </c>
      <c r="Y10" s="52"/>
      <c r="Z10" s="91"/>
      <c r="AA10" s="90"/>
      <c r="AB10" s="90"/>
      <c r="AC10" s="89">
        <f>V10+W10</f>
        <v>6416.1</v>
      </c>
      <c r="AD10" s="88" t="s">
        <v>3</v>
      </c>
    </row>
    <row r="11" spans="1:30">
      <c r="A11" s="234">
        <v>6</v>
      </c>
      <c r="B11" s="182" t="s">
        <v>99</v>
      </c>
      <c r="C11" s="182" t="s">
        <v>98</v>
      </c>
      <c r="D11" s="232">
        <v>338</v>
      </c>
      <c r="E11" s="179" t="s">
        <v>5</v>
      </c>
      <c r="F11" s="231">
        <v>111</v>
      </c>
      <c r="G11" s="231">
        <v>126</v>
      </c>
      <c r="H11" s="231">
        <v>76</v>
      </c>
      <c r="I11" s="230">
        <v>313</v>
      </c>
      <c r="J11" s="201">
        <v>302</v>
      </c>
      <c r="K11" s="229">
        <v>2370.8000000000002</v>
      </c>
      <c r="L11" s="173">
        <v>300.7</v>
      </c>
      <c r="M11" s="172">
        <f>SUM(N11:T11)</f>
        <v>300</v>
      </c>
      <c r="N11" s="171"/>
      <c r="O11" s="171"/>
      <c r="P11" s="171">
        <v>300</v>
      </c>
      <c r="Q11" s="228"/>
      <c r="R11" s="228"/>
      <c r="S11" s="227"/>
      <c r="T11" s="226"/>
      <c r="U11" s="168">
        <v>0</v>
      </c>
      <c r="V11" s="94">
        <f>K11+M11+U26</f>
        <v>2670.8</v>
      </c>
      <c r="W11" s="93">
        <f>X11</f>
        <v>128.19999999999999</v>
      </c>
      <c r="X11" s="92">
        <v>128.19999999999999</v>
      </c>
      <c r="Y11" s="52"/>
      <c r="Z11" s="91"/>
      <c r="AA11" s="90"/>
      <c r="AB11" s="90"/>
      <c r="AC11" s="89">
        <f>V11+W11</f>
        <v>2799</v>
      </c>
      <c r="AD11" s="88" t="s">
        <v>3</v>
      </c>
    </row>
    <row r="12" spans="1:30">
      <c r="A12" s="181">
        <v>7</v>
      </c>
      <c r="B12" s="182" t="s">
        <v>97</v>
      </c>
      <c r="C12" s="182" t="s">
        <v>73</v>
      </c>
      <c r="D12" s="232">
        <v>338</v>
      </c>
      <c r="E12" s="179" t="s">
        <v>96</v>
      </c>
      <c r="F12" s="231">
        <v>130</v>
      </c>
      <c r="G12" s="231">
        <v>156</v>
      </c>
      <c r="H12" s="231">
        <v>162</v>
      </c>
      <c r="I12" s="230">
        <v>448</v>
      </c>
      <c r="J12" s="201">
        <v>451</v>
      </c>
      <c r="K12" s="229">
        <v>3351.6</v>
      </c>
      <c r="L12" s="233">
        <v>0</v>
      </c>
      <c r="M12" s="172">
        <f>SUM(N12:T12)</f>
        <v>0</v>
      </c>
      <c r="N12" s="171"/>
      <c r="O12" s="171"/>
      <c r="P12" s="171"/>
      <c r="Q12" s="228"/>
      <c r="R12" s="228"/>
      <c r="S12" s="227"/>
      <c r="T12" s="226"/>
      <c r="U12" s="208">
        <v>0</v>
      </c>
      <c r="V12" s="94">
        <f>K12+M12+U27</f>
        <v>3351.6</v>
      </c>
      <c r="W12" s="93">
        <f>X12</f>
        <v>150.19999999999999</v>
      </c>
      <c r="X12" s="92">
        <v>150.19999999999999</v>
      </c>
      <c r="Y12" s="52"/>
      <c r="Z12" s="91"/>
      <c r="AA12" s="90"/>
      <c r="AB12" s="90"/>
      <c r="AC12" s="89">
        <f>V12+W12</f>
        <v>3501.7999999999997</v>
      </c>
      <c r="AD12" s="88" t="s">
        <v>3</v>
      </c>
    </row>
    <row r="13" spans="1:30">
      <c r="A13" s="181">
        <v>8</v>
      </c>
      <c r="B13" s="182" t="s">
        <v>95</v>
      </c>
      <c r="C13" s="182" t="s">
        <v>94</v>
      </c>
      <c r="D13" s="232">
        <v>338</v>
      </c>
      <c r="E13" s="179" t="s">
        <v>5</v>
      </c>
      <c r="F13" s="231">
        <v>198</v>
      </c>
      <c r="G13" s="231">
        <v>220</v>
      </c>
      <c r="H13" s="231">
        <v>87</v>
      </c>
      <c r="I13" s="230">
        <v>505</v>
      </c>
      <c r="J13" s="201">
        <v>475</v>
      </c>
      <c r="K13" s="229">
        <v>3509.6</v>
      </c>
      <c r="L13" s="192">
        <v>38.200000000000003</v>
      </c>
      <c r="M13" s="172">
        <f>SUM(N13:T13)</f>
        <v>30</v>
      </c>
      <c r="N13" s="171"/>
      <c r="O13" s="171"/>
      <c r="P13" s="171">
        <v>30</v>
      </c>
      <c r="Q13" s="228"/>
      <c r="R13" s="228"/>
      <c r="S13" s="227"/>
      <c r="T13" s="226"/>
      <c r="U13" s="168">
        <v>0</v>
      </c>
      <c r="V13" s="94">
        <f>K13+M13+U28</f>
        <v>3539.6</v>
      </c>
      <c r="W13" s="93">
        <f>X13</f>
        <v>228.7</v>
      </c>
      <c r="X13" s="92">
        <v>228.7</v>
      </c>
      <c r="Y13" s="52"/>
      <c r="Z13" s="91"/>
      <c r="AA13" s="90"/>
      <c r="AB13" s="90"/>
      <c r="AC13" s="89">
        <f>V13+W13</f>
        <v>3768.2999999999997</v>
      </c>
      <c r="AD13" s="88" t="s">
        <v>3</v>
      </c>
    </row>
    <row r="14" spans="1:30" ht="15.75" thickBot="1">
      <c r="A14" s="36">
        <v>9</v>
      </c>
      <c r="B14" s="167" t="s">
        <v>93</v>
      </c>
      <c r="C14" s="167" t="s">
        <v>92</v>
      </c>
      <c r="D14" s="225">
        <v>338</v>
      </c>
      <c r="E14" s="165" t="s">
        <v>5</v>
      </c>
      <c r="F14" s="224">
        <v>178</v>
      </c>
      <c r="G14" s="224">
        <v>225</v>
      </c>
      <c r="H14" s="224">
        <v>151</v>
      </c>
      <c r="I14" s="223">
        <v>554</v>
      </c>
      <c r="J14" s="222">
        <v>543</v>
      </c>
      <c r="K14" s="161">
        <v>3957.2</v>
      </c>
      <c r="L14" s="221">
        <v>51.3</v>
      </c>
      <c r="M14" s="159">
        <f>SUM(N14:T14)</f>
        <v>50</v>
      </c>
      <c r="N14" s="157"/>
      <c r="O14" s="157"/>
      <c r="P14" s="157">
        <v>50</v>
      </c>
      <c r="Q14" s="220"/>
      <c r="R14" s="220"/>
      <c r="S14" s="219"/>
      <c r="T14" s="218"/>
      <c r="U14" s="155">
        <v>0</v>
      </c>
      <c r="V14" s="21">
        <f>K14+M14+U29</f>
        <v>4007.2</v>
      </c>
      <c r="W14" s="74">
        <f>X14</f>
        <v>205.6</v>
      </c>
      <c r="X14" s="73">
        <v>205.6</v>
      </c>
      <c r="Y14" s="217"/>
      <c r="Z14" s="72"/>
      <c r="AA14" s="71"/>
      <c r="AB14" s="71"/>
      <c r="AC14" s="16">
        <f>V14+W14</f>
        <v>4212.8</v>
      </c>
      <c r="AD14" s="154" t="s">
        <v>3</v>
      </c>
    </row>
    <row r="15" spans="1:30" ht="15.75" thickBot="1">
      <c r="A15" s="134"/>
      <c r="B15" s="133" t="s">
        <v>91</v>
      </c>
      <c r="C15" s="153">
        <v>9</v>
      </c>
      <c r="D15" s="133"/>
      <c r="E15" s="216"/>
      <c r="F15" s="130">
        <f>SUM(F6:F14)</f>
        <v>1911</v>
      </c>
      <c r="G15" s="130">
        <f>SUM(G6:G14)</f>
        <v>2393</v>
      </c>
      <c r="H15" s="130">
        <f>SUM(H6:H14)</f>
        <v>1629</v>
      </c>
      <c r="I15" s="131">
        <f>SUM(I6:I14)</f>
        <v>6033</v>
      </c>
      <c r="J15" s="130">
        <f>SUM(J6:J14)</f>
        <v>5914</v>
      </c>
      <c r="K15" s="152">
        <f>SUM(K6:K14)</f>
        <v>42375</v>
      </c>
      <c r="L15" s="151">
        <f>SUM(L6:L14)</f>
        <v>1128.3</v>
      </c>
      <c r="M15" s="150">
        <f>SUM(M6:M14)</f>
        <v>1110</v>
      </c>
      <c r="N15" s="146">
        <f>SUM(N6:N14)</f>
        <v>0</v>
      </c>
      <c r="O15" s="146">
        <f>SUM(O6:O14)</f>
        <v>0</v>
      </c>
      <c r="P15" s="146">
        <f>SUM(P6:P14)</f>
        <v>1110</v>
      </c>
      <c r="Q15" s="146">
        <f>SUM(Q6:Q14)</f>
        <v>0</v>
      </c>
      <c r="R15" s="146">
        <f>SUM(R6:R14)</f>
        <v>0</v>
      </c>
      <c r="S15" s="146">
        <f>SUM(S6:S14)</f>
        <v>0</v>
      </c>
      <c r="T15" s="149">
        <f>SUM(T6:T14)</f>
        <v>0</v>
      </c>
      <c r="U15" s="151">
        <f>SUM(U6:U14)</f>
        <v>0</v>
      </c>
      <c r="V15" s="215">
        <f>K15+M15+U30</f>
        <v>43485</v>
      </c>
      <c r="W15" s="214">
        <f>X15</f>
        <v>2207.3000000000002</v>
      </c>
      <c r="X15" s="146">
        <f>SUM(X6:X14)</f>
        <v>2207.3000000000002</v>
      </c>
      <c r="Y15" s="146">
        <f>SUM(Y6:Y14)</f>
        <v>0</v>
      </c>
      <c r="Z15" s="146">
        <f>SUM(Z6:Z14)</f>
        <v>0</v>
      </c>
      <c r="AA15" s="146">
        <f>SUM(AA6:AA14)</f>
        <v>0</v>
      </c>
      <c r="AB15" s="146">
        <f>SUM(AB6:AB14)</f>
        <v>0</v>
      </c>
      <c r="AC15" s="117">
        <f>V15+W15</f>
        <v>45692.3</v>
      </c>
      <c r="AD15" s="116" t="s">
        <v>3</v>
      </c>
    </row>
    <row r="16" spans="1:30">
      <c r="A16" s="181">
        <v>1</v>
      </c>
      <c r="B16" s="213" t="s">
        <v>90</v>
      </c>
      <c r="C16" s="213" t="s">
        <v>89</v>
      </c>
      <c r="D16" s="212">
        <v>337</v>
      </c>
      <c r="E16" s="179" t="s">
        <v>5</v>
      </c>
      <c r="F16" s="211">
        <v>78</v>
      </c>
      <c r="G16" s="188">
        <v>98</v>
      </c>
      <c r="H16" s="200"/>
      <c r="I16" s="210">
        <v>176</v>
      </c>
      <c r="J16" s="188">
        <v>157</v>
      </c>
      <c r="K16" s="184">
        <v>1416.3</v>
      </c>
      <c r="L16" s="209">
        <v>0</v>
      </c>
      <c r="M16" s="172">
        <f>SUM(N16:T16)</f>
        <v>0</v>
      </c>
      <c r="N16" s="199"/>
      <c r="O16" s="199"/>
      <c r="P16" s="198"/>
      <c r="Q16" s="198"/>
      <c r="R16" s="198"/>
      <c r="S16" s="197"/>
      <c r="T16" s="196"/>
      <c r="U16" s="208">
        <v>0</v>
      </c>
      <c r="V16" s="94">
        <f>K16+M16+U31</f>
        <v>1416.3</v>
      </c>
      <c r="W16" s="93">
        <f>X16</f>
        <v>90.1</v>
      </c>
      <c r="X16" s="110">
        <v>90.1</v>
      </c>
      <c r="Y16" s="199"/>
      <c r="Z16" s="199"/>
      <c r="AA16" s="207"/>
      <c r="AB16" s="207"/>
      <c r="AC16" s="89">
        <f>V16+W16</f>
        <v>1506.3999999999999</v>
      </c>
      <c r="AD16" s="107" t="s">
        <v>3</v>
      </c>
    </row>
    <row r="17" spans="1:30">
      <c r="A17" s="181">
        <v>2</v>
      </c>
      <c r="B17" s="182" t="s">
        <v>88</v>
      </c>
      <c r="C17" s="182" t="s">
        <v>87</v>
      </c>
      <c r="D17" s="180">
        <v>337</v>
      </c>
      <c r="E17" s="179" t="s">
        <v>5</v>
      </c>
      <c r="F17" s="178">
        <v>45</v>
      </c>
      <c r="G17" s="188">
        <v>49</v>
      </c>
      <c r="H17" s="200"/>
      <c r="I17" s="202">
        <v>94</v>
      </c>
      <c r="J17" s="206">
        <v>83</v>
      </c>
      <c r="K17" s="184">
        <v>895.5</v>
      </c>
      <c r="L17" s="192">
        <v>41.2</v>
      </c>
      <c r="M17" s="172">
        <f>SUM(N17:T17)</f>
        <v>40</v>
      </c>
      <c r="N17" s="199"/>
      <c r="O17" s="199"/>
      <c r="P17" s="171">
        <v>40</v>
      </c>
      <c r="Q17" s="198"/>
      <c r="R17" s="198"/>
      <c r="S17" s="197"/>
      <c r="T17" s="196"/>
      <c r="U17" s="168">
        <v>0</v>
      </c>
      <c r="V17" s="94">
        <f>K17+M17+U32</f>
        <v>935.5</v>
      </c>
      <c r="W17" s="93">
        <f>X17</f>
        <v>52</v>
      </c>
      <c r="X17" s="92">
        <v>52</v>
      </c>
      <c r="Y17" s="195"/>
      <c r="Z17" s="195"/>
      <c r="AA17" s="194"/>
      <c r="AB17" s="194"/>
      <c r="AC17" s="89">
        <f>V17+W17</f>
        <v>987.5</v>
      </c>
      <c r="AD17" s="88" t="s">
        <v>3</v>
      </c>
    </row>
    <row r="18" spans="1:30">
      <c r="A18" s="181">
        <v>3</v>
      </c>
      <c r="B18" s="182" t="s">
        <v>86</v>
      </c>
      <c r="C18" s="182" t="s">
        <v>85</v>
      </c>
      <c r="D18" s="180">
        <v>337</v>
      </c>
      <c r="E18" s="179" t="s">
        <v>5</v>
      </c>
      <c r="F18" s="178">
        <v>51</v>
      </c>
      <c r="G18" s="188">
        <v>74</v>
      </c>
      <c r="H18" s="200"/>
      <c r="I18" s="202">
        <v>125</v>
      </c>
      <c r="J18" s="201">
        <v>112</v>
      </c>
      <c r="K18" s="184">
        <v>1120.0999999999999</v>
      </c>
      <c r="L18" s="192">
        <v>238.8</v>
      </c>
      <c r="M18" s="172">
        <f>SUM(N18:T18)</f>
        <v>240</v>
      </c>
      <c r="N18" s="199"/>
      <c r="O18" s="199"/>
      <c r="P18" s="171">
        <v>240</v>
      </c>
      <c r="Q18" s="198"/>
      <c r="R18" s="198"/>
      <c r="S18" s="197"/>
      <c r="T18" s="196"/>
      <c r="U18" s="168">
        <v>0</v>
      </c>
      <c r="V18" s="94">
        <f>K18+M18+U33</f>
        <v>1360.1</v>
      </c>
      <c r="W18" s="93">
        <f>X18</f>
        <v>58.9</v>
      </c>
      <c r="X18" s="92">
        <v>58.9</v>
      </c>
      <c r="Y18" s="195"/>
      <c r="Z18" s="195"/>
      <c r="AA18" s="194"/>
      <c r="AB18" s="194"/>
      <c r="AC18" s="89">
        <f>V18+W18</f>
        <v>1419</v>
      </c>
      <c r="AD18" s="88" t="s">
        <v>3</v>
      </c>
    </row>
    <row r="19" spans="1:30">
      <c r="A19" s="181">
        <v>4</v>
      </c>
      <c r="B19" s="182" t="s">
        <v>84</v>
      </c>
      <c r="C19" s="182" t="s">
        <v>83</v>
      </c>
      <c r="D19" s="180">
        <v>337</v>
      </c>
      <c r="E19" s="179" t="s">
        <v>5</v>
      </c>
      <c r="F19" s="178">
        <v>44</v>
      </c>
      <c r="G19" s="188">
        <v>81</v>
      </c>
      <c r="H19" s="200"/>
      <c r="I19" s="202">
        <v>125</v>
      </c>
      <c r="J19" s="201">
        <v>114</v>
      </c>
      <c r="K19" s="184">
        <v>1133.3</v>
      </c>
      <c r="L19" s="192">
        <v>0</v>
      </c>
      <c r="M19" s="172">
        <f>SUM(N19:T19)</f>
        <v>0</v>
      </c>
      <c r="N19" s="199"/>
      <c r="O19" s="199"/>
      <c r="P19" s="171"/>
      <c r="Q19" s="198"/>
      <c r="R19" s="198"/>
      <c r="S19" s="197"/>
      <c r="T19" s="196"/>
      <c r="U19" s="168">
        <v>0</v>
      </c>
      <c r="V19" s="94">
        <f>K19+M19+U34</f>
        <v>1133.3</v>
      </c>
      <c r="W19" s="93">
        <f>X19</f>
        <v>50.8</v>
      </c>
      <c r="X19" s="92">
        <v>50.8</v>
      </c>
      <c r="Y19" s="195"/>
      <c r="Z19" s="195"/>
      <c r="AA19" s="194"/>
      <c r="AB19" s="194"/>
      <c r="AC19" s="89">
        <f>V19+W19</f>
        <v>1184.0999999999999</v>
      </c>
      <c r="AD19" s="88" t="s">
        <v>3</v>
      </c>
    </row>
    <row r="20" spans="1:30">
      <c r="A20" s="181">
        <v>5</v>
      </c>
      <c r="B20" s="182" t="s">
        <v>82</v>
      </c>
      <c r="C20" s="182" t="s">
        <v>81</v>
      </c>
      <c r="D20" s="180">
        <v>337</v>
      </c>
      <c r="E20" s="179" t="s">
        <v>5</v>
      </c>
      <c r="F20" s="178">
        <v>60</v>
      </c>
      <c r="G20" s="188">
        <v>93</v>
      </c>
      <c r="H20" s="200"/>
      <c r="I20" s="202">
        <v>153</v>
      </c>
      <c r="J20" s="201">
        <v>138</v>
      </c>
      <c r="K20" s="184">
        <v>1291.2</v>
      </c>
      <c r="L20" s="192">
        <v>0</v>
      </c>
      <c r="M20" s="172">
        <f>SUM(N20:T20)</f>
        <v>0</v>
      </c>
      <c r="N20" s="199"/>
      <c r="O20" s="199"/>
      <c r="P20" s="171"/>
      <c r="Q20" s="198"/>
      <c r="R20" s="198"/>
      <c r="S20" s="197"/>
      <c r="T20" s="196"/>
      <c r="U20" s="168">
        <v>0</v>
      </c>
      <c r="V20" s="94">
        <f>K20+M20+U35</f>
        <v>1291.2</v>
      </c>
      <c r="W20" s="93">
        <f>X20</f>
        <v>69.3</v>
      </c>
      <c r="X20" s="92">
        <v>69.3</v>
      </c>
      <c r="Y20" s="195"/>
      <c r="Z20" s="195"/>
      <c r="AA20" s="194"/>
      <c r="AB20" s="194"/>
      <c r="AC20" s="89">
        <f>V20+W20</f>
        <v>1360.5</v>
      </c>
      <c r="AD20" s="88" t="s">
        <v>3</v>
      </c>
    </row>
    <row r="21" spans="1:30">
      <c r="A21" s="181">
        <v>6</v>
      </c>
      <c r="B21" s="182" t="s">
        <v>80</v>
      </c>
      <c r="C21" s="182" t="s">
        <v>79</v>
      </c>
      <c r="D21" s="180">
        <v>337</v>
      </c>
      <c r="E21" s="179" t="s">
        <v>5</v>
      </c>
      <c r="F21" s="178">
        <v>41</v>
      </c>
      <c r="G21" s="188">
        <v>50</v>
      </c>
      <c r="H21" s="200"/>
      <c r="I21" s="202">
        <v>91</v>
      </c>
      <c r="J21" s="206">
        <v>81</v>
      </c>
      <c r="K21" s="184">
        <v>874</v>
      </c>
      <c r="L21" s="192">
        <v>0</v>
      </c>
      <c r="M21" s="172">
        <f>SUM(N21:T21)</f>
        <v>0</v>
      </c>
      <c r="N21" s="199"/>
      <c r="O21" s="199"/>
      <c r="P21" s="171"/>
      <c r="Q21" s="198"/>
      <c r="R21" s="198"/>
      <c r="S21" s="197"/>
      <c r="T21" s="196"/>
      <c r="U21" s="168">
        <v>0</v>
      </c>
      <c r="V21" s="94">
        <f>K21+M21+U36</f>
        <v>874</v>
      </c>
      <c r="W21" s="93">
        <f>X21</f>
        <v>47.4</v>
      </c>
      <c r="X21" s="92">
        <v>47.4</v>
      </c>
      <c r="Y21" s="195"/>
      <c r="Z21" s="195"/>
      <c r="AA21" s="194"/>
      <c r="AB21" s="194"/>
      <c r="AC21" s="89">
        <f>V21+W21</f>
        <v>921.4</v>
      </c>
      <c r="AD21" s="88" t="s">
        <v>3</v>
      </c>
    </row>
    <row r="22" spans="1:30">
      <c r="A22" s="181">
        <v>7</v>
      </c>
      <c r="B22" s="182" t="s">
        <v>78</v>
      </c>
      <c r="C22" s="182" t="s">
        <v>77</v>
      </c>
      <c r="D22" s="180">
        <v>337</v>
      </c>
      <c r="E22" s="179" t="s">
        <v>5</v>
      </c>
      <c r="F22" s="178">
        <v>45</v>
      </c>
      <c r="G22" s="177">
        <v>80</v>
      </c>
      <c r="H22" s="200"/>
      <c r="I22" s="205">
        <v>125</v>
      </c>
      <c r="J22" s="204">
        <v>114</v>
      </c>
      <c r="K22" s="184">
        <v>1133.3</v>
      </c>
      <c r="L22" s="192">
        <v>0</v>
      </c>
      <c r="M22" s="172">
        <f>SUM(N22:T22)</f>
        <v>0</v>
      </c>
      <c r="N22" s="199"/>
      <c r="O22" s="199"/>
      <c r="P22" s="171"/>
      <c r="Q22" s="198"/>
      <c r="R22" s="198"/>
      <c r="S22" s="197"/>
      <c r="T22" s="196"/>
      <c r="U22" s="168">
        <v>0</v>
      </c>
      <c r="V22" s="94">
        <f>K22+M22+U37</f>
        <v>1133.3</v>
      </c>
      <c r="W22" s="93">
        <f>X22</f>
        <v>52</v>
      </c>
      <c r="X22" s="92">
        <v>52</v>
      </c>
      <c r="Y22" s="195"/>
      <c r="Z22" s="195"/>
      <c r="AA22" s="194"/>
      <c r="AB22" s="194"/>
      <c r="AC22" s="89">
        <f>V22+W22</f>
        <v>1185.3</v>
      </c>
      <c r="AD22" s="88" t="s">
        <v>3</v>
      </c>
    </row>
    <row r="23" spans="1:30">
      <c r="A23" s="181">
        <v>8</v>
      </c>
      <c r="B23" s="182" t="s">
        <v>76</v>
      </c>
      <c r="C23" s="182" t="s">
        <v>75</v>
      </c>
      <c r="D23" s="180">
        <v>337</v>
      </c>
      <c r="E23" s="179" t="s">
        <v>5</v>
      </c>
      <c r="F23" s="178">
        <v>63</v>
      </c>
      <c r="G23" s="104">
        <v>76</v>
      </c>
      <c r="H23" s="200"/>
      <c r="I23" s="103">
        <v>139</v>
      </c>
      <c r="J23" s="193">
        <v>123</v>
      </c>
      <c r="K23" s="184">
        <v>1192.5</v>
      </c>
      <c r="L23" s="192">
        <v>0</v>
      </c>
      <c r="M23" s="172">
        <f>SUM(N23:T23)</f>
        <v>0</v>
      </c>
      <c r="N23" s="199"/>
      <c r="O23" s="199"/>
      <c r="P23" s="171"/>
      <c r="Q23" s="198"/>
      <c r="R23" s="198"/>
      <c r="S23" s="197"/>
      <c r="T23" s="196"/>
      <c r="U23" s="168">
        <v>0</v>
      </c>
      <c r="V23" s="94">
        <f>K23+M23+U38</f>
        <v>1192.5</v>
      </c>
      <c r="W23" s="93">
        <f>X23</f>
        <v>72.8</v>
      </c>
      <c r="X23" s="92">
        <v>72.8</v>
      </c>
      <c r="Y23" s="195"/>
      <c r="Z23" s="195"/>
      <c r="AA23" s="194"/>
      <c r="AB23" s="194"/>
      <c r="AC23" s="89">
        <f>V23+W23</f>
        <v>1265.3</v>
      </c>
      <c r="AD23" s="88" t="s">
        <v>3</v>
      </c>
    </row>
    <row r="24" spans="1:30">
      <c r="A24" s="181">
        <v>9</v>
      </c>
      <c r="B24" s="182" t="s">
        <v>74</v>
      </c>
      <c r="C24" s="182" t="s">
        <v>73</v>
      </c>
      <c r="D24" s="180">
        <v>337</v>
      </c>
      <c r="E24" s="179" t="s">
        <v>5</v>
      </c>
      <c r="F24" s="178">
        <v>116</v>
      </c>
      <c r="G24" s="177">
        <v>129</v>
      </c>
      <c r="H24" s="200"/>
      <c r="I24" s="176">
        <v>245</v>
      </c>
      <c r="J24" s="175">
        <v>216</v>
      </c>
      <c r="K24" s="203">
        <v>1804.7</v>
      </c>
      <c r="L24" s="192">
        <v>0</v>
      </c>
      <c r="M24" s="172">
        <f>SUM(N24:T24)</f>
        <v>0</v>
      </c>
      <c r="N24" s="199"/>
      <c r="O24" s="199"/>
      <c r="P24" s="171"/>
      <c r="Q24" s="198"/>
      <c r="R24" s="198"/>
      <c r="S24" s="197"/>
      <c r="T24" s="196"/>
      <c r="U24" s="168">
        <v>0</v>
      </c>
      <c r="V24" s="94">
        <f>K24+M24+U39</f>
        <v>1804.7</v>
      </c>
      <c r="W24" s="93">
        <f>X24</f>
        <v>134</v>
      </c>
      <c r="X24" s="92">
        <v>134</v>
      </c>
      <c r="Y24" s="195"/>
      <c r="Z24" s="195"/>
      <c r="AA24" s="194"/>
      <c r="AB24" s="194"/>
      <c r="AC24" s="89">
        <f>V24+W24</f>
        <v>1938.7</v>
      </c>
      <c r="AD24" s="88" t="s">
        <v>3</v>
      </c>
    </row>
    <row r="25" spans="1:30">
      <c r="A25" s="181">
        <v>10</v>
      </c>
      <c r="B25" s="182" t="s">
        <v>72</v>
      </c>
      <c r="C25" s="182" t="s">
        <v>71</v>
      </c>
      <c r="D25" s="180">
        <v>337</v>
      </c>
      <c r="E25" s="183" t="s">
        <v>22</v>
      </c>
      <c r="F25" s="178">
        <v>44</v>
      </c>
      <c r="G25" s="177">
        <v>57</v>
      </c>
      <c r="H25" s="200"/>
      <c r="I25" s="176">
        <v>101</v>
      </c>
      <c r="J25" s="189">
        <v>90</v>
      </c>
      <c r="K25" s="184">
        <v>971.1</v>
      </c>
      <c r="L25" s="192">
        <v>133.6</v>
      </c>
      <c r="M25" s="172">
        <f>SUM(N25:T25)</f>
        <v>130</v>
      </c>
      <c r="N25" s="199"/>
      <c r="O25" s="199"/>
      <c r="P25" s="171">
        <v>130</v>
      </c>
      <c r="Q25" s="198"/>
      <c r="R25" s="198"/>
      <c r="S25" s="197"/>
      <c r="T25" s="196"/>
      <c r="U25" s="168">
        <v>0</v>
      </c>
      <c r="V25" s="94">
        <f>K25+M25+U40</f>
        <v>1101.0999999999999</v>
      </c>
      <c r="W25" s="93">
        <f>X25</f>
        <v>50.8</v>
      </c>
      <c r="X25" s="92">
        <v>50.8</v>
      </c>
      <c r="Y25" s="195"/>
      <c r="Z25" s="195"/>
      <c r="AA25" s="194"/>
      <c r="AB25" s="194"/>
      <c r="AC25" s="89">
        <f>V25+W25</f>
        <v>1151.8999999999999</v>
      </c>
      <c r="AD25" s="88" t="s">
        <v>3</v>
      </c>
    </row>
    <row r="26" spans="1:30">
      <c r="A26" s="181">
        <v>11</v>
      </c>
      <c r="B26" s="182" t="s">
        <v>70</v>
      </c>
      <c r="C26" s="182" t="s">
        <v>69</v>
      </c>
      <c r="D26" s="180">
        <v>337</v>
      </c>
      <c r="E26" s="179" t="s">
        <v>5</v>
      </c>
      <c r="F26" s="178">
        <v>57</v>
      </c>
      <c r="G26" s="177">
        <v>84</v>
      </c>
      <c r="H26" s="200"/>
      <c r="I26" s="176">
        <v>141</v>
      </c>
      <c r="J26" s="175">
        <v>127</v>
      </c>
      <c r="K26" s="184">
        <v>1218.8</v>
      </c>
      <c r="L26" s="192">
        <v>176.4</v>
      </c>
      <c r="M26" s="172">
        <f>SUM(N26:T26)</f>
        <v>170</v>
      </c>
      <c r="N26" s="199"/>
      <c r="O26" s="199"/>
      <c r="P26" s="171">
        <v>170</v>
      </c>
      <c r="Q26" s="198"/>
      <c r="R26" s="198"/>
      <c r="S26" s="197"/>
      <c r="T26" s="196"/>
      <c r="U26" s="168">
        <v>0</v>
      </c>
      <c r="V26" s="94">
        <f>K26+M26+U41</f>
        <v>1388.8</v>
      </c>
      <c r="W26" s="93">
        <f>X26</f>
        <v>65.8</v>
      </c>
      <c r="X26" s="92">
        <v>65.8</v>
      </c>
      <c r="Y26" s="195"/>
      <c r="Z26" s="195"/>
      <c r="AA26" s="194"/>
      <c r="AB26" s="194"/>
      <c r="AC26" s="89">
        <f>V26+W26</f>
        <v>1454.6</v>
      </c>
      <c r="AD26" s="88" t="s">
        <v>3</v>
      </c>
    </row>
    <row r="27" spans="1:30">
      <c r="A27" s="181">
        <v>12</v>
      </c>
      <c r="B27" s="182" t="s">
        <v>68</v>
      </c>
      <c r="C27" s="182" t="s">
        <v>67</v>
      </c>
      <c r="D27" s="180">
        <v>337</v>
      </c>
      <c r="E27" s="179" t="s">
        <v>5</v>
      </c>
      <c r="F27" s="178">
        <v>45</v>
      </c>
      <c r="G27" s="177">
        <v>60</v>
      </c>
      <c r="H27" s="200"/>
      <c r="I27" s="176">
        <v>105</v>
      </c>
      <c r="J27" s="175">
        <v>94</v>
      </c>
      <c r="K27" s="184">
        <v>1001.6</v>
      </c>
      <c r="L27" s="192">
        <v>158.6</v>
      </c>
      <c r="M27" s="172">
        <f>SUM(N27:T27)</f>
        <v>160</v>
      </c>
      <c r="N27" s="199"/>
      <c r="O27" s="199"/>
      <c r="P27" s="171">
        <v>160</v>
      </c>
      <c r="Q27" s="198"/>
      <c r="R27" s="198"/>
      <c r="S27" s="197"/>
      <c r="T27" s="196"/>
      <c r="U27" s="168">
        <v>0</v>
      </c>
      <c r="V27" s="94">
        <f>K27+M27+U42</f>
        <v>1161.5999999999999</v>
      </c>
      <c r="W27" s="93">
        <f>X27</f>
        <v>52</v>
      </c>
      <c r="X27" s="92">
        <v>52</v>
      </c>
      <c r="Y27" s="195"/>
      <c r="Z27" s="195"/>
      <c r="AA27" s="194"/>
      <c r="AB27" s="194"/>
      <c r="AC27" s="89">
        <f>V27+W27</f>
        <v>1213.5999999999999</v>
      </c>
      <c r="AD27" s="88" t="s">
        <v>3</v>
      </c>
    </row>
    <row r="28" spans="1:30">
      <c r="A28" s="181">
        <v>13</v>
      </c>
      <c r="B28" s="182" t="s">
        <v>66</v>
      </c>
      <c r="C28" s="182" t="s">
        <v>65</v>
      </c>
      <c r="D28" s="180">
        <v>337</v>
      </c>
      <c r="E28" s="179" t="s">
        <v>5</v>
      </c>
      <c r="F28" s="178">
        <v>40</v>
      </c>
      <c r="G28" s="177">
        <v>55</v>
      </c>
      <c r="H28" s="200"/>
      <c r="I28" s="176">
        <v>95</v>
      </c>
      <c r="J28" s="189">
        <v>85</v>
      </c>
      <c r="K28" s="184">
        <v>917.1</v>
      </c>
      <c r="L28" s="192">
        <v>51.2</v>
      </c>
      <c r="M28" s="172">
        <f>SUM(N28:T28)</f>
        <v>50</v>
      </c>
      <c r="N28" s="199"/>
      <c r="O28" s="199"/>
      <c r="P28" s="171">
        <v>50</v>
      </c>
      <c r="Q28" s="198"/>
      <c r="R28" s="198"/>
      <c r="S28" s="197"/>
      <c r="T28" s="196"/>
      <c r="U28" s="168">
        <v>0</v>
      </c>
      <c r="V28" s="94">
        <f>K28+M28+U43</f>
        <v>967.1</v>
      </c>
      <c r="W28" s="93">
        <f>X28</f>
        <v>46.2</v>
      </c>
      <c r="X28" s="92">
        <v>46.2</v>
      </c>
      <c r="Y28" s="195"/>
      <c r="Z28" s="195"/>
      <c r="AA28" s="194"/>
      <c r="AB28" s="194"/>
      <c r="AC28" s="89">
        <f>V28+W28</f>
        <v>1013.3000000000001</v>
      </c>
      <c r="AD28" s="88" t="s">
        <v>3</v>
      </c>
    </row>
    <row r="29" spans="1:30">
      <c r="A29" s="181">
        <v>14</v>
      </c>
      <c r="B29" s="182" t="s">
        <v>64</v>
      </c>
      <c r="C29" s="182" t="s">
        <v>63</v>
      </c>
      <c r="D29" s="180">
        <v>337</v>
      </c>
      <c r="E29" s="179" t="s">
        <v>5</v>
      </c>
      <c r="F29" s="178">
        <v>53</v>
      </c>
      <c r="G29" s="177">
        <v>63</v>
      </c>
      <c r="H29" s="200"/>
      <c r="I29" s="176">
        <v>116</v>
      </c>
      <c r="J29" s="175">
        <v>103</v>
      </c>
      <c r="K29" s="184">
        <v>1060.9000000000001</v>
      </c>
      <c r="L29" s="192">
        <v>148.4</v>
      </c>
      <c r="M29" s="172">
        <f>SUM(N29:T29)</f>
        <v>140</v>
      </c>
      <c r="N29" s="199"/>
      <c r="O29" s="199"/>
      <c r="P29" s="171">
        <v>140</v>
      </c>
      <c r="Q29" s="198"/>
      <c r="R29" s="198"/>
      <c r="S29" s="197"/>
      <c r="T29" s="196"/>
      <c r="U29" s="168">
        <v>0</v>
      </c>
      <c r="V29" s="94">
        <f>K29+M29+U44</f>
        <v>1200.9000000000001</v>
      </c>
      <c r="W29" s="93">
        <f>X29</f>
        <v>61.2</v>
      </c>
      <c r="X29" s="92">
        <v>61.2</v>
      </c>
      <c r="Y29" s="195"/>
      <c r="Z29" s="195"/>
      <c r="AA29" s="194"/>
      <c r="AB29" s="194"/>
      <c r="AC29" s="89">
        <f>V29+W29</f>
        <v>1262.1000000000001</v>
      </c>
      <c r="AD29" s="88" t="s">
        <v>3</v>
      </c>
    </row>
    <row r="30" spans="1:30">
      <c r="A30" s="181">
        <v>15</v>
      </c>
      <c r="B30" s="182" t="s">
        <v>62</v>
      </c>
      <c r="C30" s="182" t="s">
        <v>61</v>
      </c>
      <c r="D30" s="180">
        <v>337</v>
      </c>
      <c r="E30" s="179" t="s">
        <v>5</v>
      </c>
      <c r="F30" s="178">
        <v>94</v>
      </c>
      <c r="G30" s="177">
        <v>107</v>
      </c>
      <c r="H30" s="200"/>
      <c r="I30" s="176">
        <v>201</v>
      </c>
      <c r="J30" s="175">
        <v>177</v>
      </c>
      <c r="K30" s="184">
        <v>1548</v>
      </c>
      <c r="L30" s="192">
        <v>0</v>
      </c>
      <c r="M30" s="172">
        <f>SUM(N30:T30)</f>
        <v>0</v>
      </c>
      <c r="N30" s="199"/>
      <c r="O30" s="199"/>
      <c r="P30" s="171"/>
      <c r="Q30" s="198"/>
      <c r="R30" s="198"/>
      <c r="S30" s="197"/>
      <c r="T30" s="196"/>
      <c r="U30" s="168">
        <v>0</v>
      </c>
      <c r="V30" s="94">
        <f>K30+M30+U45</f>
        <v>1548</v>
      </c>
      <c r="W30" s="93">
        <f>X30</f>
        <v>107.4</v>
      </c>
      <c r="X30" s="92">
        <v>107.4</v>
      </c>
      <c r="Y30" s="195"/>
      <c r="Z30" s="195"/>
      <c r="AA30" s="194"/>
      <c r="AB30" s="194"/>
      <c r="AC30" s="89">
        <f>V30+W30</f>
        <v>1655.4</v>
      </c>
      <c r="AD30" s="88" t="s">
        <v>3</v>
      </c>
    </row>
    <row r="31" spans="1:30">
      <c r="A31" s="181">
        <v>16</v>
      </c>
      <c r="B31" s="182" t="s">
        <v>60</v>
      </c>
      <c r="C31" s="182" t="s">
        <v>59</v>
      </c>
      <c r="D31" s="180">
        <v>337</v>
      </c>
      <c r="E31" s="179" t="s">
        <v>5</v>
      </c>
      <c r="F31" s="178">
        <v>75</v>
      </c>
      <c r="G31" s="177">
        <v>108</v>
      </c>
      <c r="H31" s="200"/>
      <c r="I31" s="176">
        <v>183</v>
      </c>
      <c r="J31" s="175">
        <v>164</v>
      </c>
      <c r="K31" s="184">
        <v>1462.4</v>
      </c>
      <c r="L31" s="192">
        <v>0</v>
      </c>
      <c r="M31" s="172">
        <f>SUM(N31:T31)</f>
        <v>0</v>
      </c>
      <c r="N31" s="199"/>
      <c r="O31" s="199"/>
      <c r="P31" s="171"/>
      <c r="Q31" s="198"/>
      <c r="R31" s="198"/>
      <c r="S31" s="197"/>
      <c r="T31" s="196"/>
      <c r="U31" s="168">
        <v>0</v>
      </c>
      <c r="V31" s="94">
        <f>K31+M31+U46</f>
        <v>1462.4</v>
      </c>
      <c r="W31" s="93">
        <f>X31</f>
        <v>86.6</v>
      </c>
      <c r="X31" s="92">
        <v>86.6</v>
      </c>
      <c r="Y31" s="195"/>
      <c r="Z31" s="195"/>
      <c r="AA31" s="194"/>
      <c r="AB31" s="194"/>
      <c r="AC31" s="89">
        <f>V31+W31</f>
        <v>1549</v>
      </c>
      <c r="AD31" s="88" t="s">
        <v>3</v>
      </c>
    </row>
    <row r="32" spans="1:30">
      <c r="A32" s="181">
        <v>17</v>
      </c>
      <c r="B32" s="182" t="s">
        <v>58</v>
      </c>
      <c r="C32" s="182" t="s">
        <v>57</v>
      </c>
      <c r="D32" s="180">
        <v>337</v>
      </c>
      <c r="E32" s="179" t="s">
        <v>5</v>
      </c>
      <c r="F32" s="178">
        <v>50</v>
      </c>
      <c r="G32" s="188">
        <v>79</v>
      </c>
      <c r="H32" s="200"/>
      <c r="I32" s="202">
        <v>129</v>
      </c>
      <c r="J32" s="201">
        <v>117</v>
      </c>
      <c r="K32" s="184">
        <v>1153</v>
      </c>
      <c r="L32" s="192">
        <v>0</v>
      </c>
      <c r="M32" s="172">
        <f>SUM(N32:T32)</f>
        <v>0</v>
      </c>
      <c r="N32" s="199"/>
      <c r="O32" s="199"/>
      <c r="P32" s="171"/>
      <c r="Q32" s="198"/>
      <c r="R32" s="198"/>
      <c r="S32" s="197"/>
      <c r="T32" s="196"/>
      <c r="U32" s="168">
        <v>0</v>
      </c>
      <c r="V32" s="94">
        <f>K32+M32+U47</f>
        <v>1153</v>
      </c>
      <c r="W32" s="93">
        <f>X32</f>
        <v>57.8</v>
      </c>
      <c r="X32" s="92">
        <v>57.8</v>
      </c>
      <c r="Y32" s="195"/>
      <c r="Z32" s="195"/>
      <c r="AA32" s="194"/>
      <c r="AB32" s="194"/>
      <c r="AC32" s="89">
        <f>V32+W32</f>
        <v>1210.8</v>
      </c>
      <c r="AD32" s="88" t="s">
        <v>3</v>
      </c>
    </row>
    <row r="33" spans="1:30">
      <c r="A33" s="181">
        <v>18</v>
      </c>
      <c r="B33" s="182" t="s">
        <v>56</v>
      </c>
      <c r="C33" s="182" t="s">
        <v>55</v>
      </c>
      <c r="D33" s="180">
        <v>337</v>
      </c>
      <c r="E33" s="179" t="s">
        <v>5</v>
      </c>
      <c r="F33" s="178">
        <v>44</v>
      </c>
      <c r="G33" s="177">
        <v>57</v>
      </c>
      <c r="H33" s="200"/>
      <c r="I33" s="176">
        <v>101</v>
      </c>
      <c r="J33" s="189">
        <v>90</v>
      </c>
      <c r="K33" s="184">
        <v>971.1</v>
      </c>
      <c r="L33" s="192">
        <v>40.700000000000003</v>
      </c>
      <c r="M33" s="172">
        <f>SUM(N33:T33)</f>
        <v>40</v>
      </c>
      <c r="N33" s="199"/>
      <c r="O33" s="199"/>
      <c r="P33" s="171">
        <v>40</v>
      </c>
      <c r="Q33" s="198"/>
      <c r="R33" s="198"/>
      <c r="S33" s="197"/>
      <c r="T33" s="196"/>
      <c r="U33" s="168">
        <v>0</v>
      </c>
      <c r="V33" s="94">
        <f>K33+M33+U48</f>
        <v>1011.1</v>
      </c>
      <c r="W33" s="93">
        <f>X33</f>
        <v>50.8</v>
      </c>
      <c r="X33" s="92">
        <v>50.8</v>
      </c>
      <c r="Y33" s="195"/>
      <c r="Z33" s="195"/>
      <c r="AA33" s="194"/>
      <c r="AB33" s="194"/>
      <c r="AC33" s="89">
        <f>V33+W33</f>
        <v>1061.9000000000001</v>
      </c>
      <c r="AD33" s="88" t="s">
        <v>3</v>
      </c>
    </row>
    <row r="34" spans="1:30">
      <c r="A34" s="181">
        <v>19</v>
      </c>
      <c r="B34" s="182" t="s">
        <v>54</v>
      </c>
      <c r="C34" s="182" t="s">
        <v>53</v>
      </c>
      <c r="D34" s="180">
        <v>337</v>
      </c>
      <c r="E34" s="179" t="s">
        <v>5</v>
      </c>
      <c r="F34" s="178">
        <v>70</v>
      </c>
      <c r="G34" s="104">
        <v>128</v>
      </c>
      <c r="H34" s="200"/>
      <c r="I34" s="103">
        <v>198</v>
      </c>
      <c r="J34" s="193">
        <v>181</v>
      </c>
      <c r="K34" s="184">
        <v>1574.3</v>
      </c>
      <c r="L34" s="192">
        <v>0</v>
      </c>
      <c r="M34" s="172">
        <f>SUM(N34:T34)</f>
        <v>0</v>
      </c>
      <c r="N34" s="199"/>
      <c r="O34" s="199"/>
      <c r="P34" s="171"/>
      <c r="Q34" s="198"/>
      <c r="R34" s="198"/>
      <c r="S34" s="197"/>
      <c r="T34" s="196"/>
      <c r="U34" s="168">
        <v>0</v>
      </c>
      <c r="V34" s="94">
        <f>K34+M34+U49</f>
        <v>1574.3</v>
      </c>
      <c r="W34" s="93">
        <f>X34</f>
        <v>80.900000000000006</v>
      </c>
      <c r="X34" s="92">
        <v>80.900000000000006</v>
      </c>
      <c r="Y34" s="195"/>
      <c r="Z34" s="195"/>
      <c r="AA34" s="194"/>
      <c r="AB34" s="194"/>
      <c r="AC34" s="89">
        <f>V34+W34</f>
        <v>1655.2</v>
      </c>
      <c r="AD34" s="88" t="s">
        <v>3</v>
      </c>
    </row>
    <row r="35" spans="1:30">
      <c r="A35" s="181">
        <v>20</v>
      </c>
      <c r="B35" s="182" t="s">
        <v>52</v>
      </c>
      <c r="C35" s="182" t="s">
        <v>51</v>
      </c>
      <c r="D35" s="180">
        <v>337</v>
      </c>
      <c r="E35" s="179" t="s">
        <v>5</v>
      </c>
      <c r="F35" s="178">
        <v>78</v>
      </c>
      <c r="G35" s="104">
        <v>69</v>
      </c>
      <c r="H35" s="200"/>
      <c r="I35" s="103">
        <v>147</v>
      </c>
      <c r="J35" s="193">
        <v>128</v>
      </c>
      <c r="K35" s="184">
        <v>1225.4000000000001</v>
      </c>
      <c r="L35" s="192">
        <v>0</v>
      </c>
      <c r="M35" s="172">
        <f>SUM(N35:T35)</f>
        <v>0</v>
      </c>
      <c r="N35" s="199"/>
      <c r="O35" s="199"/>
      <c r="P35" s="171"/>
      <c r="Q35" s="198"/>
      <c r="R35" s="198"/>
      <c r="S35" s="197"/>
      <c r="T35" s="196"/>
      <c r="U35" s="168">
        <v>0</v>
      </c>
      <c r="V35" s="94">
        <f>K35+M35+U50</f>
        <v>1225.4000000000001</v>
      </c>
      <c r="W35" s="93">
        <f>X35</f>
        <v>90.1</v>
      </c>
      <c r="X35" s="92">
        <v>90.1</v>
      </c>
      <c r="Y35" s="195"/>
      <c r="Z35" s="195"/>
      <c r="AA35" s="194"/>
      <c r="AB35" s="194"/>
      <c r="AC35" s="89">
        <f>V35+W35</f>
        <v>1315.5</v>
      </c>
      <c r="AD35" s="88" t="s">
        <v>3</v>
      </c>
    </row>
    <row r="36" spans="1:30">
      <c r="A36" s="181">
        <v>21</v>
      </c>
      <c r="B36" s="182" t="s">
        <v>50</v>
      </c>
      <c r="C36" s="182" t="s">
        <v>49</v>
      </c>
      <c r="D36" s="180">
        <v>337</v>
      </c>
      <c r="E36" s="179" t="s">
        <v>5</v>
      </c>
      <c r="F36" s="178">
        <v>100</v>
      </c>
      <c r="G36" s="104">
        <v>141</v>
      </c>
      <c r="H36" s="188"/>
      <c r="I36" s="103">
        <v>241</v>
      </c>
      <c r="J36" s="193">
        <v>216</v>
      </c>
      <c r="K36" s="184">
        <v>1804.7</v>
      </c>
      <c r="L36" s="192">
        <v>0</v>
      </c>
      <c r="M36" s="172">
        <f>SUM(N36:T36)</f>
        <v>0</v>
      </c>
      <c r="N36" s="109"/>
      <c r="O36" s="109"/>
      <c r="P36" s="171"/>
      <c r="Q36" s="171"/>
      <c r="R36" s="171"/>
      <c r="S36" s="170"/>
      <c r="T36" s="169"/>
      <c r="U36" s="168">
        <v>0</v>
      </c>
      <c r="V36" s="94">
        <f>K36+M36+U51</f>
        <v>1804.7</v>
      </c>
      <c r="W36" s="93">
        <f>X36</f>
        <v>115.5</v>
      </c>
      <c r="X36" s="92">
        <v>115.5</v>
      </c>
      <c r="Y36" s="91"/>
      <c r="Z36" s="91"/>
      <c r="AA36" s="90"/>
      <c r="AB36" s="90"/>
      <c r="AC36" s="89">
        <f>V36+W36</f>
        <v>1920.2</v>
      </c>
      <c r="AD36" s="88" t="s">
        <v>3</v>
      </c>
    </row>
    <row r="37" spans="1:30" ht="17.25" customHeight="1">
      <c r="A37" s="181">
        <v>22</v>
      </c>
      <c r="B37" s="191" t="s">
        <v>48</v>
      </c>
      <c r="C37" s="190" t="s">
        <v>47</v>
      </c>
      <c r="D37" s="180">
        <v>337</v>
      </c>
      <c r="E37" s="183" t="s">
        <v>22</v>
      </c>
      <c r="F37" s="178">
        <v>36</v>
      </c>
      <c r="G37" s="177">
        <v>47</v>
      </c>
      <c r="H37" s="188"/>
      <c r="I37" s="176">
        <v>83</v>
      </c>
      <c r="J37" s="189">
        <v>74</v>
      </c>
      <c r="K37" s="184">
        <v>798.4</v>
      </c>
      <c r="L37" s="173">
        <v>132.80000000000001</v>
      </c>
      <c r="M37" s="172">
        <f>SUM(N37:T37)</f>
        <v>130</v>
      </c>
      <c r="N37" s="109"/>
      <c r="O37" s="109"/>
      <c r="P37" s="171">
        <v>130</v>
      </c>
      <c r="Q37" s="171"/>
      <c r="R37" s="171"/>
      <c r="S37" s="170"/>
      <c r="T37" s="169"/>
      <c r="U37" s="168">
        <v>0</v>
      </c>
      <c r="V37" s="94">
        <f>K37+M37+U52</f>
        <v>928.4</v>
      </c>
      <c r="W37" s="93">
        <f>X37</f>
        <v>41.6</v>
      </c>
      <c r="X37" s="92">
        <v>41.6</v>
      </c>
      <c r="Y37" s="91"/>
      <c r="Z37" s="91"/>
      <c r="AA37" s="90"/>
      <c r="AB37" s="90"/>
      <c r="AC37" s="89">
        <f>V37+W37</f>
        <v>970</v>
      </c>
      <c r="AD37" s="88" t="s">
        <v>3</v>
      </c>
    </row>
    <row r="38" spans="1:30">
      <c r="A38" s="181">
        <v>23</v>
      </c>
      <c r="B38" s="182" t="s">
        <v>46</v>
      </c>
      <c r="C38" s="182" t="s">
        <v>45</v>
      </c>
      <c r="D38" s="180">
        <v>337</v>
      </c>
      <c r="E38" s="183" t="s">
        <v>22</v>
      </c>
      <c r="F38" s="178">
        <v>62</v>
      </c>
      <c r="G38" s="177">
        <v>78</v>
      </c>
      <c r="H38" s="188"/>
      <c r="I38" s="176">
        <v>140</v>
      </c>
      <c r="J38" s="175">
        <v>125</v>
      </c>
      <c r="K38" s="184">
        <v>1205.7</v>
      </c>
      <c r="L38" s="173">
        <v>0</v>
      </c>
      <c r="M38" s="172">
        <f>SUM(N38:T38)</f>
        <v>0</v>
      </c>
      <c r="N38" s="109"/>
      <c r="O38" s="109"/>
      <c r="P38" s="171"/>
      <c r="Q38" s="171"/>
      <c r="R38" s="171"/>
      <c r="S38" s="170"/>
      <c r="T38" s="169"/>
      <c r="U38" s="168">
        <v>0</v>
      </c>
      <c r="V38" s="94">
        <f>K38+M38+U53</f>
        <v>1205.7</v>
      </c>
      <c r="W38" s="93">
        <f>X38</f>
        <v>71.599999999999994</v>
      </c>
      <c r="X38" s="92">
        <v>71.599999999999994</v>
      </c>
      <c r="Y38" s="91"/>
      <c r="Z38" s="91"/>
      <c r="AA38" s="90"/>
      <c r="AB38" s="90"/>
      <c r="AC38" s="89">
        <f>V38+W38</f>
        <v>1277.3</v>
      </c>
      <c r="AD38" s="88" t="s">
        <v>3</v>
      </c>
    </row>
    <row r="39" spans="1:30">
      <c r="A39" s="181">
        <v>24</v>
      </c>
      <c r="B39" s="182" t="s">
        <v>44</v>
      </c>
      <c r="C39" s="182" t="s">
        <v>43</v>
      </c>
      <c r="D39" s="180">
        <v>337</v>
      </c>
      <c r="E39" s="179" t="s">
        <v>5</v>
      </c>
      <c r="F39" s="178">
        <v>103</v>
      </c>
      <c r="G39" s="177">
        <v>118</v>
      </c>
      <c r="H39" s="188"/>
      <c r="I39" s="176">
        <v>221</v>
      </c>
      <c r="J39" s="175">
        <v>195</v>
      </c>
      <c r="K39" s="184">
        <v>1666.4</v>
      </c>
      <c r="L39" s="173">
        <v>20</v>
      </c>
      <c r="M39" s="172">
        <f>SUM(N39:T39)</f>
        <v>20</v>
      </c>
      <c r="N39" s="109"/>
      <c r="O39" s="109"/>
      <c r="P39" s="171">
        <v>20</v>
      </c>
      <c r="Q39" s="171"/>
      <c r="R39" s="171"/>
      <c r="S39" s="170"/>
      <c r="T39" s="169"/>
      <c r="U39" s="168">
        <v>0</v>
      </c>
      <c r="V39" s="94">
        <f>K39+M39+U54</f>
        <v>1686.4</v>
      </c>
      <c r="W39" s="93">
        <f>X39</f>
        <v>119</v>
      </c>
      <c r="X39" s="92">
        <v>119</v>
      </c>
      <c r="Y39" s="91"/>
      <c r="Z39" s="91"/>
      <c r="AA39" s="90"/>
      <c r="AB39" s="90"/>
      <c r="AC39" s="89">
        <f>V39+W39</f>
        <v>1805.4</v>
      </c>
      <c r="AD39" s="88" t="s">
        <v>3</v>
      </c>
    </row>
    <row r="40" spans="1:30">
      <c r="A40" s="181">
        <v>25</v>
      </c>
      <c r="B40" s="182" t="s">
        <v>42</v>
      </c>
      <c r="C40" s="182" t="s">
        <v>41</v>
      </c>
      <c r="D40" s="180">
        <v>337</v>
      </c>
      <c r="E40" s="179" t="s">
        <v>5</v>
      </c>
      <c r="F40" s="178">
        <v>71</v>
      </c>
      <c r="G40" s="177">
        <v>94</v>
      </c>
      <c r="H40" s="188"/>
      <c r="I40" s="176">
        <v>165</v>
      </c>
      <c r="J40" s="175">
        <v>147</v>
      </c>
      <c r="K40" s="184">
        <v>1350.5</v>
      </c>
      <c r="L40" s="173">
        <v>0</v>
      </c>
      <c r="M40" s="172">
        <f>SUM(N40:T40)</f>
        <v>0</v>
      </c>
      <c r="N40" s="109"/>
      <c r="O40" s="109"/>
      <c r="P40" s="171"/>
      <c r="Q40" s="171"/>
      <c r="R40" s="171"/>
      <c r="S40" s="170"/>
      <c r="T40" s="169"/>
      <c r="U40" s="168">
        <v>0</v>
      </c>
      <c r="V40" s="94">
        <f>K40+M40+U55</f>
        <v>1350.5</v>
      </c>
      <c r="W40" s="93">
        <f>X40</f>
        <v>82</v>
      </c>
      <c r="X40" s="73">
        <v>82</v>
      </c>
      <c r="Y40" s="91"/>
      <c r="Z40" s="91"/>
      <c r="AA40" s="90"/>
      <c r="AB40" s="90"/>
      <c r="AC40" s="89">
        <f>V40+W40</f>
        <v>1432.5</v>
      </c>
      <c r="AD40" s="88" t="s">
        <v>3</v>
      </c>
    </row>
    <row r="41" spans="1:30">
      <c r="A41" s="181">
        <v>26</v>
      </c>
      <c r="B41" s="182" t="s">
        <v>40</v>
      </c>
      <c r="C41" s="182" t="s">
        <v>39</v>
      </c>
      <c r="D41" s="180">
        <v>337</v>
      </c>
      <c r="E41" s="179" t="s">
        <v>5</v>
      </c>
      <c r="F41" s="178">
        <v>57</v>
      </c>
      <c r="G41" s="177">
        <v>79</v>
      </c>
      <c r="H41" s="188"/>
      <c r="I41" s="176">
        <v>136</v>
      </c>
      <c r="J41" s="175">
        <v>122</v>
      </c>
      <c r="K41" s="184">
        <v>1185.9000000000001</v>
      </c>
      <c r="L41" s="173">
        <v>0</v>
      </c>
      <c r="M41" s="172">
        <f>SUM(N41:T41)</f>
        <v>0</v>
      </c>
      <c r="N41" s="109"/>
      <c r="O41" s="109"/>
      <c r="P41" s="171"/>
      <c r="Q41" s="171"/>
      <c r="R41" s="171"/>
      <c r="S41" s="170"/>
      <c r="T41" s="169"/>
      <c r="U41" s="168">
        <v>0</v>
      </c>
      <c r="V41" s="94">
        <f>K41+M41+U56</f>
        <v>1185.9000000000001</v>
      </c>
      <c r="W41" s="93">
        <f>X41</f>
        <v>65.8</v>
      </c>
      <c r="X41" s="73">
        <v>65.8</v>
      </c>
      <c r="Y41" s="91"/>
      <c r="Z41" s="91"/>
      <c r="AA41" s="90"/>
      <c r="AB41" s="90"/>
      <c r="AC41" s="89">
        <f>V41+W41</f>
        <v>1251.7</v>
      </c>
      <c r="AD41" s="88" t="s">
        <v>3</v>
      </c>
    </row>
    <row r="42" spans="1:30">
      <c r="A42" s="181">
        <v>27</v>
      </c>
      <c r="B42" s="182" t="s">
        <v>38</v>
      </c>
      <c r="C42" s="182" t="s">
        <v>37</v>
      </c>
      <c r="D42" s="180">
        <v>337</v>
      </c>
      <c r="E42" s="179" t="s">
        <v>5</v>
      </c>
      <c r="F42" s="178">
        <v>82</v>
      </c>
      <c r="G42" s="177">
        <v>87</v>
      </c>
      <c r="H42" s="188"/>
      <c r="I42" s="176">
        <v>169</v>
      </c>
      <c r="J42" s="175">
        <v>149</v>
      </c>
      <c r="K42" s="184">
        <v>1363.6</v>
      </c>
      <c r="L42" s="173">
        <v>0</v>
      </c>
      <c r="M42" s="172">
        <f>SUM(N42:T42)</f>
        <v>0</v>
      </c>
      <c r="N42" s="109"/>
      <c r="O42" s="109"/>
      <c r="P42" s="171"/>
      <c r="Q42" s="171"/>
      <c r="R42" s="171"/>
      <c r="S42" s="170"/>
      <c r="T42" s="169"/>
      <c r="U42" s="168">
        <v>0</v>
      </c>
      <c r="V42" s="94">
        <f>K42+M42+U57</f>
        <v>1363.6</v>
      </c>
      <c r="W42" s="93">
        <f>X42</f>
        <v>94.7</v>
      </c>
      <c r="X42" s="73">
        <v>94.7</v>
      </c>
      <c r="Y42" s="91"/>
      <c r="Z42" s="91"/>
      <c r="AA42" s="90"/>
      <c r="AB42" s="90"/>
      <c r="AC42" s="89">
        <f>V42+W42</f>
        <v>1458.3</v>
      </c>
      <c r="AD42" s="88" t="s">
        <v>3</v>
      </c>
    </row>
    <row r="43" spans="1:30">
      <c r="A43" s="181">
        <v>28</v>
      </c>
      <c r="B43" s="182" t="s">
        <v>36</v>
      </c>
      <c r="C43" s="182" t="s">
        <v>35</v>
      </c>
      <c r="D43" s="180">
        <v>337</v>
      </c>
      <c r="E43" s="179" t="s">
        <v>5</v>
      </c>
      <c r="F43" s="178">
        <v>60</v>
      </c>
      <c r="G43" s="104">
        <v>86</v>
      </c>
      <c r="H43" s="177"/>
      <c r="I43" s="176">
        <v>146</v>
      </c>
      <c r="J43" s="175">
        <v>131</v>
      </c>
      <c r="K43" s="184">
        <v>1245.2</v>
      </c>
      <c r="L43" s="173">
        <v>0</v>
      </c>
      <c r="M43" s="172">
        <f>SUM(N43:T43)</f>
        <v>0</v>
      </c>
      <c r="N43" s="109"/>
      <c r="O43" s="109"/>
      <c r="P43" s="171"/>
      <c r="Q43" s="171"/>
      <c r="R43" s="171"/>
      <c r="S43" s="170"/>
      <c r="T43" s="169"/>
      <c r="U43" s="168">
        <v>0</v>
      </c>
      <c r="V43" s="94">
        <f>K43+M43+U58</f>
        <v>1245.2</v>
      </c>
      <c r="W43" s="93">
        <f>X43</f>
        <v>69.3</v>
      </c>
      <c r="X43" s="73">
        <v>69.3</v>
      </c>
      <c r="Y43" s="91"/>
      <c r="Z43" s="91"/>
      <c r="AA43" s="90"/>
      <c r="AB43" s="90"/>
      <c r="AC43" s="89">
        <f>V43+W43</f>
        <v>1314.5</v>
      </c>
      <c r="AD43" s="88" t="s">
        <v>3</v>
      </c>
    </row>
    <row r="44" spans="1:30">
      <c r="A44" s="181">
        <v>29</v>
      </c>
      <c r="B44" s="182" t="s">
        <v>34</v>
      </c>
      <c r="C44" s="182" t="s">
        <v>33</v>
      </c>
      <c r="D44" s="180">
        <v>337</v>
      </c>
      <c r="E44" s="179" t="s">
        <v>5</v>
      </c>
      <c r="F44" s="178">
        <v>45</v>
      </c>
      <c r="G44" s="103">
        <v>58</v>
      </c>
      <c r="H44" s="104"/>
      <c r="I44" s="176">
        <v>103</v>
      </c>
      <c r="J44" s="175">
        <v>92</v>
      </c>
      <c r="K44" s="184">
        <v>988.4</v>
      </c>
      <c r="L44" s="173">
        <v>20</v>
      </c>
      <c r="M44" s="172">
        <f>SUM(N44:T44)</f>
        <v>20</v>
      </c>
      <c r="N44" s="109"/>
      <c r="O44" s="109"/>
      <c r="P44" s="171">
        <v>20</v>
      </c>
      <c r="Q44" s="171"/>
      <c r="R44" s="171"/>
      <c r="S44" s="170"/>
      <c r="T44" s="169"/>
      <c r="U44" s="168">
        <v>0</v>
      </c>
      <c r="V44" s="94">
        <f>K44+M44+U59</f>
        <v>1008.4</v>
      </c>
      <c r="W44" s="93">
        <f>X44</f>
        <v>52</v>
      </c>
      <c r="X44" s="73">
        <v>52</v>
      </c>
      <c r="Y44" s="91"/>
      <c r="Z44" s="91"/>
      <c r="AA44" s="90"/>
      <c r="AB44" s="90"/>
      <c r="AC44" s="89">
        <f>V44+W44</f>
        <v>1060.4000000000001</v>
      </c>
      <c r="AD44" s="88" t="s">
        <v>3</v>
      </c>
    </row>
    <row r="45" spans="1:30">
      <c r="A45" s="181">
        <v>30</v>
      </c>
      <c r="B45" s="182" t="s">
        <v>32</v>
      </c>
      <c r="C45" s="182" t="s">
        <v>31</v>
      </c>
      <c r="D45" s="180">
        <v>337</v>
      </c>
      <c r="E45" s="179" t="s">
        <v>5</v>
      </c>
      <c r="F45" s="178">
        <v>92</v>
      </c>
      <c r="G45" s="103">
        <v>141</v>
      </c>
      <c r="H45" s="177"/>
      <c r="I45" s="176">
        <v>233</v>
      </c>
      <c r="J45" s="175">
        <v>210</v>
      </c>
      <c r="K45" s="184">
        <v>1765.2</v>
      </c>
      <c r="L45" s="173">
        <v>0</v>
      </c>
      <c r="M45" s="172">
        <f>SUM(N45:T45)</f>
        <v>0</v>
      </c>
      <c r="N45" s="109"/>
      <c r="O45" s="109"/>
      <c r="P45" s="171"/>
      <c r="Q45" s="171"/>
      <c r="R45" s="171"/>
      <c r="S45" s="170"/>
      <c r="T45" s="169"/>
      <c r="U45" s="168">
        <v>0</v>
      </c>
      <c r="V45" s="94">
        <f>K45+M45+U61</f>
        <v>1765.2</v>
      </c>
      <c r="W45" s="93">
        <f>X45</f>
        <v>106.3</v>
      </c>
      <c r="X45" s="73">
        <v>106.3</v>
      </c>
      <c r="Y45" s="91"/>
      <c r="Z45" s="91"/>
      <c r="AA45" s="90"/>
      <c r="AB45" s="90"/>
      <c r="AC45" s="89">
        <f>V45+W45</f>
        <v>1871.5</v>
      </c>
      <c r="AD45" s="88" t="s">
        <v>3</v>
      </c>
    </row>
    <row r="46" spans="1:30">
      <c r="A46" s="181">
        <v>31</v>
      </c>
      <c r="B46" s="182" t="s">
        <v>30</v>
      </c>
      <c r="C46" s="182" t="s">
        <v>29</v>
      </c>
      <c r="D46" s="180">
        <v>337</v>
      </c>
      <c r="E46" s="179" t="s">
        <v>5</v>
      </c>
      <c r="F46" s="178">
        <v>83</v>
      </c>
      <c r="G46" s="187">
        <v>94</v>
      </c>
      <c r="H46" s="177"/>
      <c r="I46" s="186">
        <v>177</v>
      </c>
      <c r="J46" s="185">
        <v>156</v>
      </c>
      <c r="K46" s="184">
        <v>1409.7</v>
      </c>
      <c r="L46" s="173">
        <v>0</v>
      </c>
      <c r="M46" s="172">
        <f>SUM(N46:T46)</f>
        <v>0</v>
      </c>
      <c r="N46" s="109"/>
      <c r="O46" s="109"/>
      <c r="P46" s="171"/>
      <c r="Q46" s="171"/>
      <c r="R46" s="171"/>
      <c r="S46" s="170"/>
      <c r="T46" s="169"/>
      <c r="U46" s="168">
        <v>0</v>
      </c>
      <c r="V46" s="94">
        <f>K46+M46+U62</f>
        <v>1409.7</v>
      </c>
      <c r="W46" s="93">
        <f>X46</f>
        <v>95.9</v>
      </c>
      <c r="X46" s="73">
        <v>95.9</v>
      </c>
      <c r="Y46" s="91"/>
      <c r="Z46" s="91"/>
      <c r="AA46" s="90"/>
      <c r="AB46" s="90"/>
      <c r="AC46" s="89">
        <f>V46+W46</f>
        <v>1505.6000000000001</v>
      </c>
      <c r="AD46" s="88" t="s">
        <v>3</v>
      </c>
    </row>
    <row r="47" spans="1:30">
      <c r="A47" s="181">
        <v>32</v>
      </c>
      <c r="B47" s="182" t="s">
        <v>28</v>
      </c>
      <c r="C47" s="182" t="s">
        <v>27</v>
      </c>
      <c r="D47" s="180">
        <v>337</v>
      </c>
      <c r="E47" s="179" t="s">
        <v>5</v>
      </c>
      <c r="F47" s="178">
        <v>167</v>
      </c>
      <c r="G47" s="187">
        <v>178</v>
      </c>
      <c r="H47" s="177"/>
      <c r="I47" s="186">
        <v>345</v>
      </c>
      <c r="J47" s="185">
        <v>304</v>
      </c>
      <c r="K47" s="184">
        <v>2383.9</v>
      </c>
      <c r="L47" s="173">
        <v>0</v>
      </c>
      <c r="M47" s="172">
        <f>SUM(N47:T47)</f>
        <v>0</v>
      </c>
      <c r="N47" s="109"/>
      <c r="O47" s="109"/>
      <c r="P47" s="171"/>
      <c r="Q47" s="171"/>
      <c r="R47" s="171"/>
      <c r="S47" s="170"/>
      <c r="T47" s="169"/>
      <c r="U47" s="168">
        <v>0</v>
      </c>
      <c r="V47" s="94">
        <f>K47+M47+U63</f>
        <v>2383.9</v>
      </c>
      <c r="W47" s="93">
        <f>X47</f>
        <v>190.6</v>
      </c>
      <c r="X47" s="73">
        <v>190.6</v>
      </c>
      <c r="Y47" s="91"/>
      <c r="Z47" s="91"/>
      <c r="AA47" s="90"/>
      <c r="AB47" s="90"/>
      <c r="AC47" s="89">
        <f>V47+W47</f>
        <v>2574.5</v>
      </c>
      <c r="AD47" s="88" t="s">
        <v>3</v>
      </c>
    </row>
    <row r="48" spans="1:30">
      <c r="A48" s="181">
        <v>33</v>
      </c>
      <c r="B48" s="182" t="s">
        <v>26</v>
      </c>
      <c r="C48" s="182" t="s">
        <v>25</v>
      </c>
      <c r="D48" s="180">
        <v>337</v>
      </c>
      <c r="E48" s="179" t="s">
        <v>5</v>
      </c>
      <c r="F48" s="178">
        <v>93</v>
      </c>
      <c r="G48" s="187">
        <v>178</v>
      </c>
      <c r="H48" s="177"/>
      <c r="I48" s="186">
        <v>271</v>
      </c>
      <c r="J48" s="185">
        <v>252</v>
      </c>
      <c r="K48" s="184">
        <v>2041.7</v>
      </c>
      <c r="L48" s="173">
        <v>225.7</v>
      </c>
      <c r="M48" s="172">
        <f>SUM(N48:T48)</f>
        <v>230</v>
      </c>
      <c r="N48" s="109"/>
      <c r="O48" s="109"/>
      <c r="P48" s="171">
        <v>230</v>
      </c>
      <c r="Q48" s="171"/>
      <c r="R48" s="171"/>
      <c r="S48" s="170"/>
      <c r="T48" s="169"/>
      <c r="U48" s="168">
        <v>0</v>
      </c>
      <c r="V48" s="94">
        <f>K48+M48+U64</f>
        <v>2271.6999999999998</v>
      </c>
      <c r="W48" s="93">
        <f>X48</f>
        <v>108.6</v>
      </c>
      <c r="X48" s="73">
        <v>108.6</v>
      </c>
      <c r="Y48" s="91"/>
      <c r="Z48" s="91"/>
      <c r="AA48" s="90"/>
      <c r="AB48" s="90"/>
      <c r="AC48" s="89">
        <f>V48+W48</f>
        <v>2380.2999999999997</v>
      </c>
      <c r="AD48" s="88" t="s">
        <v>3</v>
      </c>
    </row>
    <row r="49" spans="1:30">
      <c r="A49" s="181">
        <v>34</v>
      </c>
      <c r="B49" s="182" t="s">
        <v>24</v>
      </c>
      <c r="C49" s="182" t="s">
        <v>23</v>
      </c>
      <c r="D49" s="180">
        <v>337</v>
      </c>
      <c r="E49" s="183" t="s">
        <v>22</v>
      </c>
      <c r="F49" s="178">
        <v>38</v>
      </c>
      <c r="G49" s="176">
        <v>73</v>
      </c>
      <c r="H49" s="177"/>
      <c r="I49" s="176">
        <v>111</v>
      </c>
      <c r="J49" s="175">
        <v>102</v>
      </c>
      <c r="K49" s="174">
        <v>1054.3</v>
      </c>
      <c r="L49" s="173">
        <v>10</v>
      </c>
      <c r="M49" s="172">
        <f>SUM(N49:T49)</f>
        <v>10</v>
      </c>
      <c r="N49" s="109"/>
      <c r="O49" s="109"/>
      <c r="P49" s="171">
        <v>10</v>
      </c>
      <c r="Q49" s="171"/>
      <c r="R49" s="171"/>
      <c r="S49" s="170"/>
      <c r="T49" s="169"/>
      <c r="U49" s="168">
        <v>0</v>
      </c>
      <c r="V49" s="94">
        <f>K49+M49+U65</f>
        <v>1064.3</v>
      </c>
      <c r="W49" s="93">
        <f>X49</f>
        <v>43.9</v>
      </c>
      <c r="X49" s="92">
        <v>43.9</v>
      </c>
      <c r="Y49" s="91"/>
      <c r="Z49" s="91"/>
      <c r="AA49" s="90"/>
      <c r="AB49" s="90"/>
      <c r="AC49" s="89">
        <f>V49+W49</f>
        <v>1108.2</v>
      </c>
      <c r="AD49" s="88" t="s">
        <v>3</v>
      </c>
    </row>
    <row r="50" spans="1:30">
      <c r="A50" s="181">
        <v>35</v>
      </c>
      <c r="B50" s="182" t="s">
        <v>21</v>
      </c>
      <c r="C50" s="182" t="s">
        <v>20</v>
      </c>
      <c r="D50" s="180">
        <v>337</v>
      </c>
      <c r="E50" s="179" t="s">
        <v>5</v>
      </c>
      <c r="F50" s="178">
        <v>80</v>
      </c>
      <c r="G50" s="176">
        <v>108</v>
      </c>
      <c r="H50" s="177"/>
      <c r="I50" s="176">
        <v>188</v>
      </c>
      <c r="J50" s="175">
        <v>168</v>
      </c>
      <c r="K50" s="174">
        <v>1488.7</v>
      </c>
      <c r="L50" s="173">
        <v>0</v>
      </c>
      <c r="M50" s="172">
        <f>SUM(N50:T50)</f>
        <v>0</v>
      </c>
      <c r="N50" s="109"/>
      <c r="O50" s="109"/>
      <c r="P50" s="171"/>
      <c r="Q50" s="171"/>
      <c r="R50" s="171"/>
      <c r="S50" s="170"/>
      <c r="T50" s="169"/>
      <c r="U50" s="168">
        <v>0</v>
      </c>
      <c r="V50" s="94">
        <f>K50+M50+U66</f>
        <v>1488.7</v>
      </c>
      <c r="W50" s="93">
        <f>X50</f>
        <v>92.4</v>
      </c>
      <c r="X50" s="92">
        <v>92.4</v>
      </c>
      <c r="Y50" s="91"/>
      <c r="Z50" s="91"/>
      <c r="AA50" s="90"/>
      <c r="AB50" s="90"/>
      <c r="AC50" s="89">
        <f>V50+W50</f>
        <v>1581.1000000000001</v>
      </c>
      <c r="AD50" s="88" t="s">
        <v>3</v>
      </c>
    </row>
    <row r="51" spans="1:30">
      <c r="A51" s="181">
        <v>36</v>
      </c>
      <c r="B51" s="167" t="s">
        <v>19</v>
      </c>
      <c r="C51" s="167" t="s">
        <v>18</v>
      </c>
      <c r="D51" s="180">
        <v>337</v>
      </c>
      <c r="E51" s="179" t="s">
        <v>5</v>
      </c>
      <c r="F51" s="178">
        <v>159</v>
      </c>
      <c r="G51" s="176">
        <v>176</v>
      </c>
      <c r="H51" s="177"/>
      <c r="I51" s="176">
        <v>335</v>
      </c>
      <c r="J51" s="175">
        <v>295</v>
      </c>
      <c r="K51" s="174">
        <v>2324.6999999999998</v>
      </c>
      <c r="L51" s="173">
        <v>0</v>
      </c>
      <c r="M51" s="172">
        <f>SUM(N51:T51)</f>
        <v>0</v>
      </c>
      <c r="N51" s="109"/>
      <c r="O51" s="109"/>
      <c r="P51" s="171"/>
      <c r="Q51" s="171"/>
      <c r="R51" s="171"/>
      <c r="S51" s="170"/>
      <c r="T51" s="169"/>
      <c r="U51" s="168">
        <v>0</v>
      </c>
      <c r="V51" s="94">
        <f>K51+M51+U67</f>
        <v>2324.6999999999998</v>
      </c>
      <c r="W51" s="93">
        <f>X51</f>
        <v>183.6</v>
      </c>
      <c r="X51" s="73">
        <v>183.6</v>
      </c>
      <c r="Y51" s="91"/>
      <c r="Z51" s="91"/>
      <c r="AA51" s="90"/>
      <c r="AB51" s="90"/>
      <c r="AC51" s="89">
        <f>V51+W51</f>
        <v>2508.2999999999997</v>
      </c>
      <c r="AD51" s="88" t="s">
        <v>3</v>
      </c>
    </row>
    <row r="52" spans="1:30" ht="15.75" thickBot="1">
      <c r="A52" s="36">
        <v>37</v>
      </c>
      <c r="B52" s="167" t="s">
        <v>17</v>
      </c>
      <c r="C52" s="167" t="s">
        <v>16</v>
      </c>
      <c r="D52" s="166">
        <v>337</v>
      </c>
      <c r="E52" s="165" t="s">
        <v>5</v>
      </c>
      <c r="F52" s="164">
        <v>174</v>
      </c>
      <c r="G52" s="164">
        <v>253</v>
      </c>
      <c r="H52" s="164"/>
      <c r="I52" s="163">
        <v>427</v>
      </c>
      <c r="J52" s="162">
        <v>384</v>
      </c>
      <c r="K52" s="161">
        <v>2910.5</v>
      </c>
      <c r="L52" s="160">
        <v>103.5</v>
      </c>
      <c r="M52" s="159">
        <f>SUM(N52:T52)</f>
        <v>100</v>
      </c>
      <c r="N52" s="158"/>
      <c r="O52" s="158"/>
      <c r="P52" s="157">
        <v>100</v>
      </c>
      <c r="Q52" s="157"/>
      <c r="R52" s="157"/>
      <c r="S52" s="85"/>
      <c r="T52" s="156"/>
      <c r="U52" s="155">
        <v>0</v>
      </c>
      <c r="V52" s="21">
        <f>K52+M52+U68</f>
        <v>3010.5</v>
      </c>
      <c r="W52" s="74">
        <f>X52</f>
        <v>201</v>
      </c>
      <c r="X52" s="84">
        <v>201</v>
      </c>
      <c r="Y52" s="72"/>
      <c r="Z52" s="72"/>
      <c r="AA52" s="71"/>
      <c r="AB52" s="71"/>
      <c r="AC52" s="16">
        <f>V52+W52</f>
        <v>3211.5</v>
      </c>
      <c r="AD52" s="154"/>
    </row>
    <row r="53" spans="1:30" ht="15.75" thickBot="1">
      <c r="A53" s="134"/>
      <c r="B53" s="133" t="s">
        <v>15</v>
      </c>
      <c r="C53" s="153">
        <v>37</v>
      </c>
      <c r="D53" s="133"/>
      <c r="E53" s="153"/>
      <c r="F53" s="130">
        <f>SUM(F16:F52)</f>
        <v>2695</v>
      </c>
      <c r="G53" s="130">
        <f>SUM(G16:G52)</f>
        <v>3586</v>
      </c>
      <c r="H53" s="130">
        <f>SUM(H16:H52)</f>
        <v>0</v>
      </c>
      <c r="I53" s="131">
        <f>SUM(I16:I52)</f>
        <v>6281</v>
      </c>
      <c r="J53" s="130">
        <f>SUM(J16:J52)</f>
        <v>5616</v>
      </c>
      <c r="K53" s="152">
        <f>SUM(K16:K52)</f>
        <v>50952.1</v>
      </c>
      <c r="L53" s="151">
        <f>SUM(L16:L52)</f>
        <v>1500.9</v>
      </c>
      <c r="M53" s="150">
        <f>SUM(M16:M52)</f>
        <v>1480</v>
      </c>
      <c r="N53" s="146">
        <f>SUM(N16:N52)</f>
        <v>0</v>
      </c>
      <c r="O53" s="146">
        <f>SUM(O16:O52)</f>
        <v>0</v>
      </c>
      <c r="P53" s="146">
        <f>SUM(P16:P52)</f>
        <v>1480</v>
      </c>
      <c r="Q53" s="146">
        <f>SUM(Q16:Q52)</f>
        <v>0</v>
      </c>
      <c r="R53" s="146">
        <f>SUM(R16:R52)</f>
        <v>0</v>
      </c>
      <c r="S53" s="146">
        <f>SUM(S16:S52)</f>
        <v>0</v>
      </c>
      <c r="T53" s="149">
        <f>SUM(T16:T52)</f>
        <v>0</v>
      </c>
      <c r="U53" s="148">
        <f>SUM(U16:U52)</f>
        <v>0</v>
      </c>
      <c r="V53" s="147">
        <f>SUM(V16:V52)</f>
        <v>52432.099999999991</v>
      </c>
      <c r="W53" s="121">
        <f>X53</f>
        <v>3110.7</v>
      </c>
      <c r="X53" s="147">
        <f>SUM(X16:X52)</f>
        <v>3110.7</v>
      </c>
      <c r="Y53" s="146">
        <f>SUM(Y16:Y52)</f>
        <v>0</v>
      </c>
      <c r="Z53" s="146">
        <f>SUM(Z16:Z52)</f>
        <v>0</v>
      </c>
      <c r="AA53" s="146">
        <f>SUM(AA16:AA52)</f>
        <v>0</v>
      </c>
      <c r="AB53" s="146">
        <f>SUM(AB16:AB52)</f>
        <v>0</v>
      </c>
      <c r="AC53" s="117">
        <f>V53+W53</f>
        <v>55542.799999999988</v>
      </c>
      <c r="AD53" s="116" t="s">
        <v>3</v>
      </c>
    </row>
    <row r="54" spans="1:30" ht="15.75" thickBot="1">
      <c r="A54" s="36">
        <v>1</v>
      </c>
      <c r="B54" s="145" t="s">
        <v>14</v>
      </c>
      <c r="C54" s="145" t="s">
        <v>13</v>
      </c>
      <c r="D54" s="144">
        <v>52</v>
      </c>
      <c r="E54" s="143" t="s">
        <v>5</v>
      </c>
      <c r="F54" s="141">
        <v>350</v>
      </c>
      <c r="G54" s="141"/>
      <c r="H54" s="141"/>
      <c r="I54" s="142">
        <v>350</v>
      </c>
      <c r="J54" s="141">
        <v>263</v>
      </c>
      <c r="K54" s="29">
        <v>2114.1</v>
      </c>
      <c r="L54" s="140">
        <v>0</v>
      </c>
      <c r="M54" s="80">
        <f>SUM(N54:T54)</f>
        <v>0</v>
      </c>
      <c r="N54" s="79"/>
      <c r="O54" s="79"/>
      <c r="P54" s="79"/>
      <c r="Q54" s="79"/>
      <c r="R54" s="79"/>
      <c r="S54" s="78"/>
      <c r="T54" s="77"/>
      <c r="U54" s="139">
        <v>0</v>
      </c>
      <c r="V54" s="21">
        <f>K54+M54+U70</f>
        <v>2114.1</v>
      </c>
      <c r="W54" s="74">
        <f>X54</f>
        <v>405.4</v>
      </c>
      <c r="X54" s="138">
        <v>405.4</v>
      </c>
      <c r="Y54" s="137"/>
      <c r="Z54" s="137"/>
      <c r="AA54" s="136"/>
      <c r="AB54" s="136"/>
      <c r="AC54" s="16">
        <f>V54+W54</f>
        <v>2519.5</v>
      </c>
      <c r="AD54" s="135" t="s">
        <v>3</v>
      </c>
    </row>
    <row r="55" spans="1:30" ht="15.75" thickBot="1">
      <c r="A55" s="134"/>
      <c r="B55" s="133" t="s">
        <v>12</v>
      </c>
      <c r="C55" s="132">
        <v>1</v>
      </c>
      <c r="D55" s="119"/>
      <c r="E55" s="119"/>
      <c r="F55" s="130">
        <v>350</v>
      </c>
      <c r="G55" s="130"/>
      <c r="H55" s="130"/>
      <c r="I55" s="131">
        <v>350</v>
      </c>
      <c r="J55" s="130">
        <v>263</v>
      </c>
      <c r="K55" s="129">
        <v>2114.1</v>
      </c>
      <c r="L55" s="128">
        <v>0</v>
      </c>
      <c r="M55" s="127">
        <f>SUM(N55:T55)</f>
        <v>0</v>
      </c>
      <c r="N55" s="126"/>
      <c r="O55" s="126"/>
      <c r="P55" s="126"/>
      <c r="Q55" s="126"/>
      <c r="R55" s="126"/>
      <c r="S55" s="125"/>
      <c r="T55" s="124"/>
      <c r="U55" s="123">
        <v>0</v>
      </c>
      <c r="V55" s="122">
        <f>K55+M55+U71</f>
        <v>2114.1</v>
      </c>
      <c r="W55" s="121">
        <f>X55</f>
        <v>405.4</v>
      </c>
      <c r="X55" s="120">
        <v>405.4</v>
      </c>
      <c r="Y55" s="119"/>
      <c r="Z55" s="119"/>
      <c r="AA55" s="118"/>
      <c r="AB55" s="118"/>
      <c r="AC55" s="117">
        <f>V55+W55</f>
        <v>2519.5</v>
      </c>
      <c r="AD55" s="116" t="s">
        <v>3</v>
      </c>
    </row>
    <row r="56" spans="1:30">
      <c r="A56" s="115">
        <v>1</v>
      </c>
      <c r="B56" s="114" t="s">
        <v>11</v>
      </c>
      <c r="C56" s="114" t="s">
        <v>10</v>
      </c>
      <c r="D56" s="113">
        <v>102</v>
      </c>
      <c r="E56" s="113" t="s">
        <v>5</v>
      </c>
      <c r="F56" s="104">
        <v>27</v>
      </c>
      <c r="G56" s="104"/>
      <c r="H56" s="104"/>
      <c r="I56" s="113">
        <v>27</v>
      </c>
      <c r="J56" s="112">
        <v>20</v>
      </c>
      <c r="K56" s="101">
        <v>318.39999999999998</v>
      </c>
      <c r="L56" s="100">
        <v>434.8</v>
      </c>
      <c r="M56" s="99">
        <f>SUM(N56:T56)</f>
        <v>430</v>
      </c>
      <c r="N56" s="98"/>
      <c r="O56" s="98"/>
      <c r="P56" s="98">
        <v>430</v>
      </c>
      <c r="Q56" s="98"/>
      <c r="R56" s="98"/>
      <c r="S56" s="97"/>
      <c r="T56" s="96"/>
      <c r="U56" s="111">
        <v>0</v>
      </c>
      <c r="V56" s="94">
        <f>K56+M56+U72</f>
        <v>748.4</v>
      </c>
      <c r="W56" s="93">
        <f>X56</f>
        <v>31.2</v>
      </c>
      <c r="X56" s="110">
        <v>31.2</v>
      </c>
      <c r="Y56" s="109"/>
      <c r="Z56" s="109"/>
      <c r="AA56" s="108"/>
      <c r="AB56" s="108"/>
      <c r="AC56" s="89">
        <f>V56+W56</f>
        <v>779.6</v>
      </c>
      <c r="AD56" s="107" t="s">
        <v>3</v>
      </c>
    </row>
    <row r="57" spans="1:30">
      <c r="A57" s="106">
        <v>2</v>
      </c>
      <c r="B57" s="105" t="s">
        <v>9</v>
      </c>
      <c r="C57" s="105" t="s">
        <v>8</v>
      </c>
      <c r="D57" s="103">
        <v>102</v>
      </c>
      <c r="E57" s="103" t="s">
        <v>5</v>
      </c>
      <c r="F57" s="104">
        <v>31</v>
      </c>
      <c r="G57" s="104"/>
      <c r="H57" s="104"/>
      <c r="I57" s="103">
        <v>31</v>
      </c>
      <c r="J57" s="102">
        <v>23</v>
      </c>
      <c r="K57" s="101">
        <v>366.2</v>
      </c>
      <c r="L57" s="100">
        <v>411.5</v>
      </c>
      <c r="M57" s="99">
        <f>SUM(N57:T57)</f>
        <v>410</v>
      </c>
      <c r="N57" s="98"/>
      <c r="O57" s="98"/>
      <c r="P57" s="98">
        <v>410</v>
      </c>
      <c r="Q57" s="98"/>
      <c r="R57" s="98"/>
      <c r="S57" s="97"/>
      <c r="T57" s="96"/>
      <c r="U57" s="95">
        <v>0</v>
      </c>
      <c r="V57" s="94">
        <f>K57+M57+U73</f>
        <v>776.2</v>
      </c>
      <c r="W57" s="93">
        <f>X57</f>
        <v>35.799999999999997</v>
      </c>
      <c r="X57" s="92">
        <v>35.799999999999997</v>
      </c>
      <c r="Y57" s="91"/>
      <c r="Z57" s="91"/>
      <c r="AA57" s="90"/>
      <c r="AB57" s="90"/>
      <c r="AC57" s="89">
        <f>V57+W57</f>
        <v>812</v>
      </c>
      <c r="AD57" s="88" t="s">
        <v>3</v>
      </c>
    </row>
    <row r="58" spans="1:30" ht="15.75" thickBot="1">
      <c r="A58" s="87">
        <v>3</v>
      </c>
      <c r="B58" s="86" t="s">
        <v>7</v>
      </c>
      <c r="C58" s="86" t="s">
        <v>6</v>
      </c>
      <c r="D58" s="84">
        <v>102</v>
      </c>
      <c r="E58" s="84" t="s">
        <v>5</v>
      </c>
      <c r="F58" s="85">
        <v>32</v>
      </c>
      <c r="G58" s="85"/>
      <c r="H58" s="85"/>
      <c r="I58" s="84">
        <v>32</v>
      </c>
      <c r="J58" s="83">
        <v>24</v>
      </c>
      <c r="K58" s="82">
        <v>382.1</v>
      </c>
      <c r="L58" s="81">
        <v>345</v>
      </c>
      <c r="M58" s="80">
        <f>SUM(N58:T58)</f>
        <v>345</v>
      </c>
      <c r="N58" s="79"/>
      <c r="O58" s="79"/>
      <c r="P58" s="79">
        <v>345</v>
      </c>
      <c r="Q58" s="79"/>
      <c r="R58" s="79"/>
      <c r="S58" s="78"/>
      <c r="T58" s="77"/>
      <c r="U58" s="76">
        <v>0</v>
      </c>
      <c r="V58" s="75">
        <f>K58+M58+U74</f>
        <v>727.1</v>
      </c>
      <c r="W58" s="74">
        <f>X58</f>
        <v>37</v>
      </c>
      <c r="X58" s="73">
        <v>37</v>
      </c>
      <c r="Y58" s="72"/>
      <c r="Z58" s="72"/>
      <c r="AA58" s="71"/>
      <c r="AB58" s="71"/>
      <c r="AC58" s="70">
        <f>V58+W58</f>
        <v>764.1</v>
      </c>
      <c r="AD58" s="69" t="s">
        <v>3</v>
      </c>
    </row>
    <row r="59" spans="1:30">
      <c r="A59" s="68"/>
      <c r="B59" s="67" t="s">
        <v>4</v>
      </c>
      <c r="C59" s="66">
        <v>3</v>
      </c>
      <c r="D59" s="66"/>
      <c r="E59" s="66"/>
      <c r="F59" s="64">
        <f>SUM(F56:F58)</f>
        <v>90</v>
      </c>
      <c r="G59" s="64">
        <f>SUM(G56:G58)</f>
        <v>0</v>
      </c>
      <c r="H59" s="64">
        <f>SUM(H56:H58)</f>
        <v>0</v>
      </c>
      <c r="I59" s="65">
        <f>SUM(I56:I58)</f>
        <v>90</v>
      </c>
      <c r="J59" s="64">
        <f>SUM(J56:J58)</f>
        <v>67</v>
      </c>
      <c r="K59" s="63">
        <f>SUM(K56:K58)</f>
        <v>1066.6999999999998</v>
      </c>
      <c r="L59" s="62">
        <f>SUM(L56:L58)</f>
        <v>1191.3</v>
      </c>
      <c r="M59" s="61">
        <f>SUM(M56:M58)</f>
        <v>1185</v>
      </c>
      <c r="N59" s="60">
        <f>SUM(N56:N58)</f>
        <v>0</v>
      </c>
      <c r="O59" s="60">
        <f>SUM(O56:O58)</f>
        <v>0</v>
      </c>
      <c r="P59" s="60">
        <f>SUM(P56:P58)</f>
        <v>1185</v>
      </c>
      <c r="Q59" s="60">
        <f>SUM(Q56:Q58)</f>
        <v>0</v>
      </c>
      <c r="R59" s="60">
        <f>SUM(R56:R58)</f>
        <v>0</v>
      </c>
      <c r="S59" s="60">
        <f>SUM(S56:S58)</f>
        <v>0</v>
      </c>
      <c r="T59" s="59">
        <f>SUM(T56:T58)</f>
        <v>0</v>
      </c>
      <c r="U59" s="58">
        <f>SUM(U56:U58)</f>
        <v>0</v>
      </c>
      <c r="V59" s="56">
        <f>SUM(V56:V58)</f>
        <v>2251.6999999999998</v>
      </c>
      <c r="W59" s="57">
        <f>X59</f>
        <v>104</v>
      </c>
      <c r="X59" s="56">
        <f>SUM(X56:X58)</f>
        <v>104</v>
      </c>
      <c r="Y59" s="55">
        <f>SUM(Y56:Y58)</f>
        <v>0</v>
      </c>
      <c r="Z59" s="55">
        <f>SUM(Z56:Z58)</f>
        <v>0</v>
      </c>
      <c r="AA59" s="55">
        <f>SUM(AA56:AA58)</f>
        <v>0</v>
      </c>
      <c r="AB59" s="55">
        <f>SUM(AB56:AB58)</f>
        <v>0</v>
      </c>
      <c r="AC59" s="54">
        <f>V59+W59</f>
        <v>2355.6999999999998</v>
      </c>
      <c r="AD59" s="53" t="s">
        <v>3</v>
      </c>
    </row>
    <row r="60" spans="1:30">
      <c r="A60" s="52"/>
      <c r="B60" s="51" t="s">
        <v>2</v>
      </c>
      <c r="C60" s="50"/>
      <c r="D60" s="50"/>
      <c r="E60" s="49"/>
      <c r="F60" s="48"/>
      <c r="G60" s="48"/>
      <c r="H60" s="48"/>
      <c r="I60" s="48"/>
      <c r="J60" s="47"/>
      <c r="K60" s="46"/>
      <c r="L60" s="45"/>
      <c r="M60" s="44"/>
      <c r="N60" s="43"/>
      <c r="O60" s="43"/>
      <c r="P60" s="43"/>
      <c r="Q60" s="43"/>
      <c r="R60" s="43"/>
      <c r="S60" s="43"/>
      <c r="T60" s="42">
        <v>8900.2000000000007</v>
      </c>
      <c r="U60" s="41"/>
      <c r="V60" s="40"/>
      <c r="W60" s="38"/>
      <c r="X60" s="40"/>
      <c r="Y60" s="39"/>
      <c r="Z60" s="39"/>
      <c r="AA60" s="39"/>
      <c r="AB60" s="39"/>
      <c r="AC60" s="38"/>
      <c r="AD60" s="37"/>
    </row>
    <row r="61" spans="1:30" ht="15" customHeight="1" thickBot="1">
      <c r="A61" s="36"/>
      <c r="B61" s="35" t="s">
        <v>1</v>
      </c>
      <c r="C61" s="34"/>
      <c r="D61" s="33"/>
      <c r="E61" s="32"/>
      <c r="F61" s="31"/>
      <c r="G61" s="31"/>
      <c r="H61" s="31"/>
      <c r="I61" s="31"/>
      <c r="J61" s="30"/>
      <c r="K61" s="29"/>
      <c r="L61" s="28"/>
      <c r="M61" s="27">
        <f>SUM(N61:T61)</f>
        <v>1963.1999999999998</v>
      </c>
      <c r="N61" s="26">
        <v>1276.0999999999999</v>
      </c>
      <c r="O61" s="26">
        <v>687.1</v>
      </c>
      <c r="P61" s="25"/>
      <c r="Q61" s="25"/>
      <c r="R61" s="25"/>
      <c r="S61" s="24"/>
      <c r="T61" s="23"/>
      <c r="U61" s="22">
        <v>0</v>
      </c>
      <c r="V61" s="21">
        <f>M61</f>
        <v>1963.1999999999998</v>
      </c>
      <c r="W61" s="20">
        <f>X61</f>
        <v>0</v>
      </c>
      <c r="X61" s="19">
        <v>0</v>
      </c>
      <c r="Y61" s="18"/>
      <c r="Z61" s="18"/>
      <c r="AA61" s="17"/>
      <c r="AB61" s="17"/>
      <c r="AC61" s="16">
        <v>1963.2</v>
      </c>
      <c r="AD61" s="15">
        <v>0</v>
      </c>
    </row>
    <row r="62" spans="1:30" ht="24" customHeight="1" thickBot="1">
      <c r="A62" s="14"/>
      <c r="B62" s="13" t="s">
        <v>0</v>
      </c>
      <c r="C62" s="12">
        <v>50</v>
      </c>
      <c r="D62" s="11"/>
      <c r="E62" s="11"/>
      <c r="F62" s="10">
        <f>F15+F53+F55+F59</f>
        <v>5046</v>
      </c>
      <c r="G62" s="10">
        <f>G15+G53+G55+G59</f>
        <v>5979</v>
      </c>
      <c r="H62" s="10">
        <f>H15+H53+H55+H59</f>
        <v>1629</v>
      </c>
      <c r="I62" s="10">
        <f>I15+I53+I55+I59</f>
        <v>12754</v>
      </c>
      <c r="J62" s="9">
        <f>J15+J53+J55+J59</f>
        <v>11860</v>
      </c>
      <c r="K62" s="7">
        <f>K15+K53+K55+K59</f>
        <v>96507.900000000009</v>
      </c>
      <c r="L62" s="8">
        <f>L15+L53+L55+L59</f>
        <v>3820.5</v>
      </c>
      <c r="M62" s="7">
        <f>SUM(N62:T62)</f>
        <v>14638.400000000001</v>
      </c>
      <c r="N62" s="7">
        <v>1276.0999999999999</v>
      </c>
      <c r="O62" s="7">
        <v>687.1</v>
      </c>
      <c r="P62" s="7">
        <f>P15+P53+P55+P59</f>
        <v>3775</v>
      </c>
      <c r="Q62" s="7">
        <f>Q15+Q53+Q55+Q59</f>
        <v>0</v>
      </c>
      <c r="R62" s="7">
        <f>R15+R53+R55+R59</f>
        <v>0</v>
      </c>
      <c r="S62" s="7">
        <f>S15+S53+S55+S59</f>
        <v>0</v>
      </c>
      <c r="T62" s="6">
        <v>8900.2000000000007</v>
      </c>
      <c r="U62" s="5">
        <f>U15+U53+U55+U59</f>
        <v>0</v>
      </c>
      <c r="V62" s="4">
        <f>V15+V53+V55+V59+V61</f>
        <v>102246.09999999999</v>
      </c>
      <c r="W62" s="4">
        <f>X62</f>
        <v>5827.4</v>
      </c>
      <c r="X62" s="4">
        <f>X15+X53+X55+X59</f>
        <v>5827.4</v>
      </c>
      <c r="Y62" s="3">
        <f>Y15+Y53+Y55+Y59</f>
        <v>0</v>
      </c>
      <c r="Z62" s="3">
        <f>Z15+Z53+Z55+Z59</f>
        <v>0</v>
      </c>
      <c r="AA62" s="3">
        <f>AA15+AA53+AA55+AA59</f>
        <v>0</v>
      </c>
      <c r="AB62" s="3">
        <f>AB15+AB53+AB55+AB59</f>
        <v>0</v>
      </c>
      <c r="AC62" s="2">
        <f>V62+W62+AC61</f>
        <v>110036.69999999998</v>
      </c>
      <c r="AD62" s="1">
        <v>0</v>
      </c>
    </row>
  </sheetData>
  <mergeCells count="19">
    <mergeCell ref="Q1:T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AD2:AD4"/>
    <mergeCell ref="L3:L4"/>
    <mergeCell ref="M3:T3"/>
    <mergeCell ref="J2:J4"/>
    <mergeCell ref="K2:K4"/>
    <mergeCell ref="U2:U4"/>
    <mergeCell ref="V2:V4"/>
    <mergeCell ref="W2:AB3"/>
    <mergeCell ref="AC2:A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Ungheni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2014-04-15T12:35:44Z</dcterms:created>
  <dcterms:modified xsi:type="dcterms:W3CDTF">2014-04-15T12:36:03Z</dcterms:modified>
</cp:coreProperties>
</file>